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Natia Berdzenishvili\OneDrive - United Nations Development Programme\SRDG_UNDP_ENPARD_IV_ProDocs\IACC_MEPA_M&amp;E_SRDG\"/>
    </mc:Choice>
  </mc:AlternateContent>
  <xr:revisionPtr revIDLastSave="0" documentId="8_{1F566715-DDC4-46F9-BA23-24B601E14A38}" xr6:coauthVersionLast="47" xr6:coauthVersionMax="47" xr10:uidLastSave="{00000000-0000-0000-0000-000000000000}"/>
  <bookViews>
    <workbookView xWindow="-108" yWindow="-108" windowWidth="23256" windowHeight="12576" xr2:uid="{00000000-000D-0000-FFFF-FFFF00000000}"/>
  </bookViews>
  <sheets>
    <sheet name="2024-2027" sheetId="2" r:id="rId1"/>
  </sheets>
  <definedNames>
    <definedName name="_xlnm.Print_Area" localSheetId="0">'2024-2027'!$A$1:$R$277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 roundtripDataSignature="AMtx7miHRlOnG8HmxTtW1klOvMgL4xQLsA=="/>
    </ext>
  </extLst>
</workbook>
</file>

<file path=xl/calcChain.xml><?xml version="1.0" encoding="utf-8"?>
<calcChain xmlns="http://schemas.openxmlformats.org/spreadsheetml/2006/main">
  <c r="O190" i="2" l="1"/>
  <c r="L190" i="2"/>
  <c r="J190" i="2"/>
  <c r="I19" i="2" l="1"/>
  <c r="I17" i="2"/>
  <c r="I190" i="2" l="1"/>
  <c r="R190" i="2" l="1"/>
  <c r="I277" i="2"/>
  <c r="I276" i="2"/>
  <c r="R276" i="2" s="1"/>
  <c r="R168" i="2"/>
  <c r="I50" i="2"/>
  <c r="J49" i="2"/>
  <c r="I266" i="2"/>
  <c r="I264" i="2"/>
  <c r="R264" i="2" s="1"/>
  <c r="I254" i="2"/>
  <c r="R254" i="2" s="1"/>
  <c r="I251" i="2"/>
  <c r="R251" i="2" s="1"/>
  <c r="I246" i="2"/>
  <c r="R246" i="2" s="1"/>
  <c r="I245" i="2"/>
  <c r="R245" i="2" s="1"/>
  <c r="I214" i="2"/>
  <c r="R214" i="2" s="1"/>
  <c r="I213" i="2"/>
  <c r="R213" i="2" s="1"/>
  <c r="I191" i="2"/>
  <c r="R191" i="2" s="1"/>
  <c r="I179" i="2"/>
  <c r="R179" i="2" s="1"/>
  <c r="I178" i="2"/>
  <c r="R178" i="2" s="1"/>
  <c r="I168" i="2"/>
  <c r="I166" i="2"/>
  <c r="I165" i="2"/>
  <c r="I145" i="2"/>
  <c r="R145" i="2" s="1"/>
  <c r="I146" i="2"/>
  <c r="R146" i="2" s="1"/>
  <c r="I144" i="2"/>
  <c r="R144" i="2" s="1"/>
  <c r="I130" i="2"/>
  <c r="R130" i="2" s="1"/>
  <c r="I129" i="2"/>
  <c r="R129" i="2" s="1"/>
  <c r="I119" i="2"/>
  <c r="R119" i="2" s="1"/>
  <c r="I118" i="2"/>
  <c r="R118" i="2" s="1"/>
  <c r="I117" i="2"/>
  <c r="R117" i="2" s="1"/>
  <c r="I116" i="2"/>
  <c r="R116" i="2" s="1"/>
  <c r="I115" i="2"/>
  <c r="R115" i="2" s="1"/>
  <c r="I114" i="2"/>
  <c r="R114" i="2" s="1"/>
  <c r="I113" i="2"/>
  <c r="R113" i="2" s="1"/>
  <c r="I112" i="2"/>
  <c r="R112" i="2" s="1"/>
  <c r="I90" i="2"/>
  <c r="R90" i="2" s="1"/>
  <c r="I79" i="2"/>
  <c r="R79" i="2" s="1"/>
  <c r="I80" i="2"/>
  <c r="R80" i="2" s="1"/>
  <c r="I78" i="2"/>
  <c r="R78" i="2" s="1"/>
  <c r="I76" i="2"/>
  <c r="R76" i="2" s="1"/>
  <c r="I73" i="2"/>
  <c r="R73" i="2" s="1"/>
  <c r="I72" i="2"/>
  <c r="R72" i="2" s="1"/>
  <c r="I58" i="2"/>
  <c r="R58" i="2" s="1"/>
  <c r="I57" i="2"/>
  <c r="I55" i="2"/>
  <c r="I53" i="2"/>
  <c r="R53" i="2" s="1"/>
  <c r="I51" i="2"/>
  <c r="R51" i="2" s="1"/>
  <c r="I52" i="2"/>
  <c r="R52" i="2" s="1"/>
  <c r="I48" i="2"/>
  <c r="I46" i="2"/>
  <c r="R46" i="2" s="1"/>
  <c r="I44" i="2"/>
  <c r="R44" i="2" s="1"/>
  <c r="I45" i="2"/>
  <c r="R45" i="2" s="1"/>
  <c r="I47" i="2"/>
  <c r="I42" i="2"/>
  <c r="I43" i="2"/>
  <c r="R43" i="2" s="1"/>
  <c r="I41" i="2"/>
  <c r="R41" i="2" s="1"/>
  <c r="I38" i="2"/>
  <c r="R38" i="2" s="1"/>
  <c r="I37" i="2"/>
  <c r="R37" i="2" s="1"/>
  <c r="I39" i="2"/>
  <c r="R39" i="2" s="1"/>
  <c r="I40" i="2"/>
  <c r="R40" i="2" s="1"/>
  <c r="I36" i="2"/>
  <c r="R36" i="2" s="1"/>
  <c r="I26" i="2"/>
  <c r="R26" i="2" s="1"/>
  <c r="I25" i="2"/>
  <c r="I24" i="2"/>
  <c r="R24" i="2" s="1"/>
  <c r="I22" i="2"/>
  <c r="I20" i="2"/>
  <c r="R20" i="2" s="1"/>
  <c r="R19" i="2"/>
  <c r="R17" i="2"/>
  <c r="I49" i="2" l="1"/>
  <c r="R277" i="2"/>
  <c r="I189" i="2"/>
  <c r="R189" i="2" s="1"/>
  <c r="I77" i="2" l="1"/>
  <c r="R77" i="2" s="1"/>
</calcChain>
</file>

<file path=xl/sharedStrings.xml><?xml version="1.0" encoding="utf-8"?>
<sst xmlns="http://schemas.openxmlformats.org/spreadsheetml/2006/main" count="1484" uniqueCount="724">
  <si>
    <t>#</t>
  </si>
  <si>
    <t>1.1.1.1</t>
  </si>
  <si>
    <t>1.2.1.1</t>
  </si>
  <si>
    <t>1.3.1.1</t>
  </si>
  <si>
    <t>1.5.1.1</t>
  </si>
  <si>
    <t>3;6</t>
  </si>
  <si>
    <t>1.6.1.1</t>
  </si>
  <si>
    <t>1.7.1.1</t>
  </si>
  <si>
    <t>2.1.1.1</t>
  </si>
  <si>
    <t>2.2.1.1</t>
  </si>
  <si>
    <t>2.3.1.1</t>
  </si>
  <si>
    <t>2.4.1.1</t>
  </si>
  <si>
    <t>2.5.1.1</t>
  </si>
  <si>
    <t>3.1.1.1</t>
  </si>
  <si>
    <t>3.3.1.1</t>
  </si>
  <si>
    <t>2027, IV</t>
  </si>
  <si>
    <t>1.2.1.1.1</t>
  </si>
  <si>
    <t>1.2.1.2</t>
  </si>
  <si>
    <t>1.2.1.3</t>
  </si>
  <si>
    <t>1.2.1.4</t>
  </si>
  <si>
    <t>1.2.1.2.1</t>
  </si>
  <si>
    <t>1.2.1.3.1</t>
  </si>
  <si>
    <t>1.2.1.4.1</t>
  </si>
  <si>
    <t>1.2.1.5</t>
  </si>
  <si>
    <t>1.2.1.6</t>
  </si>
  <si>
    <t>1.2.1.7</t>
  </si>
  <si>
    <t>1.2.1.8</t>
  </si>
  <si>
    <t>1.2.1.9</t>
  </si>
  <si>
    <t>1.2.1.10</t>
  </si>
  <si>
    <t>1.2.1.11</t>
  </si>
  <si>
    <t>1.2.1.12</t>
  </si>
  <si>
    <t>1.2.1.13</t>
  </si>
  <si>
    <t>1.2.1.5.1</t>
  </si>
  <si>
    <t>31 05 18</t>
  </si>
  <si>
    <t>1.2.1.6.1</t>
  </si>
  <si>
    <t>1.2.1.7.1</t>
  </si>
  <si>
    <t>1.2.1.8.1</t>
  </si>
  <si>
    <t>1.2.1.9.1</t>
  </si>
  <si>
    <t>1.2.1.10.1</t>
  </si>
  <si>
    <t>1.2.1.11.1</t>
  </si>
  <si>
    <t>1.2.1.12.1</t>
  </si>
  <si>
    <t>31 05 10</t>
  </si>
  <si>
    <t>31 05 17</t>
  </si>
  <si>
    <t>31 05 16</t>
  </si>
  <si>
    <t>1.3.1.1.1</t>
  </si>
  <si>
    <t>1.3.1.2</t>
  </si>
  <si>
    <t>1.3.1.2.1</t>
  </si>
  <si>
    <t>31 05 07</t>
  </si>
  <si>
    <t>31 05 08</t>
  </si>
  <si>
    <t>31 05 11</t>
  </si>
  <si>
    <t>2024, IV</t>
  </si>
  <si>
    <t>31 05 14</t>
  </si>
  <si>
    <t>31 05 09</t>
  </si>
  <si>
    <t>2026, IV</t>
  </si>
  <si>
    <t>31 05 05</t>
  </si>
  <si>
    <t>31 05 06</t>
  </si>
  <si>
    <t>31 05 04</t>
  </si>
  <si>
    <t>31 05 03</t>
  </si>
  <si>
    <t>31 05 15 01 02</t>
  </si>
  <si>
    <t>1.1.1.2</t>
  </si>
  <si>
    <t>1.1.1.3</t>
  </si>
  <si>
    <t>1.1.1.2.1</t>
  </si>
  <si>
    <t>1.1.1.2.2</t>
  </si>
  <si>
    <t>1.1.1.1.1</t>
  </si>
  <si>
    <t>1.1.1.3.1</t>
  </si>
  <si>
    <t>1.1.1.4</t>
  </si>
  <si>
    <t>1.1.1.4.1</t>
  </si>
  <si>
    <t>1.1.1.4.2</t>
  </si>
  <si>
    <t>1.1.1.5</t>
  </si>
  <si>
    <t>1.1.1.6</t>
  </si>
  <si>
    <t>1.1.1.5.1</t>
  </si>
  <si>
    <t>1.1.1.5.2</t>
  </si>
  <si>
    <t>1.1.1.6.1</t>
  </si>
  <si>
    <t>1.5.1.1.1</t>
  </si>
  <si>
    <t>1.5.1.2</t>
  </si>
  <si>
    <t>1.5.1.2.1</t>
  </si>
  <si>
    <t>32 07 01</t>
  </si>
  <si>
    <t>1.5.1.3</t>
  </si>
  <si>
    <t>1.5.1.3.1</t>
  </si>
  <si>
    <t>1.5.1.4</t>
  </si>
  <si>
    <t>1.5.1.4.1</t>
  </si>
  <si>
    <t>1.2.1.14</t>
  </si>
  <si>
    <t>1.2.1.15</t>
  </si>
  <si>
    <t>1.2.1.16</t>
  </si>
  <si>
    <t>1.2.1.17</t>
  </si>
  <si>
    <t>1.2.1.14.1</t>
  </si>
  <si>
    <t xml:space="preserve">24 08 02 </t>
  </si>
  <si>
    <t>1.2.1.15.1</t>
  </si>
  <si>
    <t>1.2.1.16.1</t>
  </si>
  <si>
    <t>1.2.1.17.1</t>
  </si>
  <si>
    <t>24 07 02 01</t>
  </si>
  <si>
    <t>USAID Agriculture Program</t>
  </si>
  <si>
    <t>1.7.1.2</t>
  </si>
  <si>
    <t>1.7.1.3</t>
  </si>
  <si>
    <t>1.7.1.1.1</t>
  </si>
  <si>
    <t>1.7.1.2.1</t>
  </si>
  <si>
    <t>1.7.1.3.1</t>
  </si>
  <si>
    <t>24 05 02</t>
  </si>
  <si>
    <t>2.4.1.1.1</t>
  </si>
  <si>
    <t>www.matsne.gov.ge</t>
  </si>
  <si>
    <t>2.1.1.2</t>
  </si>
  <si>
    <t>2.1.1.1.1</t>
  </si>
  <si>
    <t>2.1.1.2.1</t>
  </si>
  <si>
    <t>EU</t>
  </si>
  <si>
    <t>2.2.1.1.1</t>
  </si>
  <si>
    <t>2.2.1.2</t>
  </si>
  <si>
    <t>2.2.1.2.1</t>
  </si>
  <si>
    <t>31 08 03</t>
  </si>
  <si>
    <t>31 08 02</t>
  </si>
  <si>
    <t>2.5.1.2</t>
  </si>
  <si>
    <t>2.5.1.1.1</t>
  </si>
  <si>
    <t>2.5.1.2.1</t>
  </si>
  <si>
    <t>31 04 02</t>
  </si>
  <si>
    <t>31 04 03</t>
  </si>
  <si>
    <t>3.4.1.1.1</t>
  </si>
  <si>
    <t>3.4.1.2</t>
  </si>
  <si>
    <t>3.4.1.1</t>
  </si>
  <si>
    <t>3.4.1.2.1</t>
  </si>
  <si>
    <t>31 04 05</t>
  </si>
  <si>
    <t>31 04 04</t>
  </si>
  <si>
    <t>_</t>
  </si>
  <si>
    <t>31 15 02</t>
  </si>
  <si>
    <t>3.3.1.1.1</t>
  </si>
  <si>
    <t>3.3.1.2</t>
  </si>
  <si>
    <t>2.3.1.1.1</t>
  </si>
  <si>
    <t>2.3.1.2</t>
  </si>
  <si>
    <t>2.3.1.3</t>
  </si>
  <si>
    <t>2.3.1.2.1</t>
  </si>
  <si>
    <t>2.3.1.3.1</t>
  </si>
  <si>
    <t>31 09 03</t>
  </si>
  <si>
    <t>31 09 02</t>
  </si>
  <si>
    <t>31 09 04</t>
  </si>
  <si>
    <t>1.3.1.3</t>
  </si>
  <si>
    <t>1.3.1.4</t>
  </si>
  <si>
    <t>1.3.1.3.1</t>
  </si>
  <si>
    <t>1.3.1.4.1</t>
  </si>
  <si>
    <t>3.1.1.1.1</t>
  </si>
  <si>
    <t>1.6.1.1.1</t>
  </si>
  <si>
    <t>31 06 01</t>
  </si>
  <si>
    <t>2027,IV</t>
  </si>
  <si>
    <t xml:space="preserve">2027, IV </t>
  </si>
  <si>
    <t>31 03 02</t>
  </si>
  <si>
    <t>31 03 03</t>
  </si>
  <si>
    <t>31 03 04</t>
  </si>
  <si>
    <t>31 03 06</t>
  </si>
  <si>
    <t>31 03 07</t>
  </si>
  <si>
    <t>1.3.1.5</t>
  </si>
  <si>
    <t>1.3.1.6</t>
  </si>
  <si>
    <t>1.3.1.7</t>
  </si>
  <si>
    <t>1.3.1.8</t>
  </si>
  <si>
    <t>1.3.1.9</t>
  </si>
  <si>
    <t>1.2.1.18</t>
  </si>
  <si>
    <t>1.2.1.18.1</t>
  </si>
  <si>
    <t>1.2.1.19</t>
  </si>
  <si>
    <t>1.2.1.19.1</t>
  </si>
  <si>
    <t>1.2.1.20</t>
  </si>
  <si>
    <t>1.2.1.20.1</t>
  </si>
  <si>
    <t>1.2.1.21</t>
  </si>
  <si>
    <t>1.2.1.22</t>
  </si>
  <si>
    <t>1.2.1.22.1</t>
  </si>
  <si>
    <t>1.2.1.21.1</t>
  </si>
  <si>
    <t>1.3.1.5.1</t>
  </si>
  <si>
    <t>1.3.1.6.1</t>
  </si>
  <si>
    <t>1.3.1.7.1</t>
  </si>
  <si>
    <t>1.3.1.8.1</t>
  </si>
  <si>
    <t>1.5.1.5</t>
  </si>
  <si>
    <t>1.5.1.5.1</t>
  </si>
  <si>
    <t>1.5.1.6</t>
  </si>
  <si>
    <t>1.5.1.7</t>
  </si>
  <si>
    <t>1.5.1.8</t>
  </si>
  <si>
    <t>1.5.1.6.1</t>
  </si>
  <si>
    <t>1.5.1.7.1</t>
  </si>
  <si>
    <t>1.5.1.8.1</t>
  </si>
  <si>
    <t>3.2.1.1</t>
  </si>
  <si>
    <t>3.2.1.1.1</t>
  </si>
  <si>
    <t>3.3.1.2.1</t>
  </si>
  <si>
    <t>1.2.1.23</t>
  </si>
  <si>
    <t>31 11 01</t>
  </si>
  <si>
    <t>3.3.1.3</t>
  </si>
  <si>
    <t>2025, I</t>
  </si>
  <si>
    <t>UNDP</t>
  </si>
  <si>
    <t>1.2.1.24.1</t>
  </si>
  <si>
    <t>32 03 02</t>
  </si>
  <si>
    <t>32 03 01</t>
  </si>
  <si>
    <t xml:space="preserve">32 03 02 </t>
  </si>
  <si>
    <t>1.1.1.7</t>
  </si>
  <si>
    <t>32 07 02</t>
  </si>
  <si>
    <t>ADB/UNDP</t>
  </si>
  <si>
    <t>32 10</t>
  </si>
  <si>
    <t>2.5.1.3</t>
  </si>
  <si>
    <t>2.5.1.3.1</t>
  </si>
  <si>
    <t>wwww.moesd.gov.ge</t>
  </si>
  <si>
    <t>2.4.1.2</t>
  </si>
  <si>
    <t>2.4.1.2.1</t>
  </si>
  <si>
    <t>www.moesd.gov.ge</t>
  </si>
  <si>
    <t>2.4.1.3</t>
  </si>
  <si>
    <t>2.4.1.3.1</t>
  </si>
  <si>
    <t>2024,IV</t>
  </si>
  <si>
    <t>31 05 13</t>
  </si>
  <si>
    <t>31 14</t>
  </si>
  <si>
    <t>2.5.1.4</t>
  </si>
  <si>
    <t>2.5.1.4.1</t>
  </si>
  <si>
    <t>31 02 02</t>
  </si>
  <si>
    <t>100 ფერმერი</t>
  </si>
  <si>
    <t>150 ფერმერი</t>
  </si>
  <si>
    <t>2.1.1.3</t>
  </si>
  <si>
    <t>2.1.1.3.1</t>
  </si>
  <si>
    <t xml:space="preserve">2027,IV </t>
  </si>
  <si>
    <t>2.1.1.4</t>
  </si>
  <si>
    <t>2.1.1.4.1</t>
  </si>
  <si>
    <t>2025, IV</t>
  </si>
  <si>
    <t>2026,IV</t>
  </si>
  <si>
    <t>2025,IV</t>
  </si>
  <si>
    <t>2024 IV</t>
  </si>
  <si>
    <t>3.2.2.2</t>
  </si>
  <si>
    <t>3.2.2.2.1</t>
  </si>
  <si>
    <t>3.2.2.2.2</t>
  </si>
  <si>
    <t>3.2.2.2.3</t>
  </si>
  <si>
    <t>3.2.2.2.4</t>
  </si>
  <si>
    <t>3.2.2.3</t>
  </si>
  <si>
    <t>3.2.2.3.1</t>
  </si>
  <si>
    <t>3.2.2.4</t>
  </si>
  <si>
    <t>3.2.2.4.1</t>
  </si>
  <si>
    <t>3.2.2.4.2</t>
  </si>
  <si>
    <t>3.2.2.4.3</t>
  </si>
  <si>
    <t>3.2.2.5.1</t>
  </si>
  <si>
    <t>3.2.2.5</t>
  </si>
  <si>
    <t>31 02 03</t>
  </si>
  <si>
    <t>31 02 04</t>
  </si>
  <si>
    <t>31 02 05</t>
  </si>
  <si>
    <t>1.6.1.2</t>
  </si>
  <si>
    <t>200 კმ</t>
  </si>
  <si>
    <t>300 კმ</t>
  </si>
  <si>
    <t>31 06 04</t>
  </si>
  <si>
    <t>1.6.1.3</t>
  </si>
  <si>
    <t>1.6.1.2.1</t>
  </si>
  <si>
    <t>1.6.1.3.1</t>
  </si>
  <si>
    <t>1 318</t>
  </si>
  <si>
    <t>GEF</t>
  </si>
  <si>
    <t>1.2.1.24</t>
  </si>
  <si>
    <t>68 000</t>
  </si>
  <si>
    <t>59 000</t>
  </si>
  <si>
    <t>-</t>
  </si>
  <si>
    <t xml:space="preserve">2025,IV </t>
  </si>
  <si>
    <t>50 630</t>
  </si>
  <si>
    <t>31 05 02 01</t>
  </si>
  <si>
    <t>1.4.1.1.</t>
  </si>
  <si>
    <t>1.4.1.1.1</t>
  </si>
  <si>
    <t>1.2.1.13.1</t>
  </si>
  <si>
    <t>1.2.1.25</t>
  </si>
  <si>
    <t>1.2.1.25.1</t>
  </si>
  <si>
    <t>1.2.1.26</t>
  </si>
  <si>
    <t>1.2.1.26.1</t>
  </si>
  <si>
    <t>1.2.1.27.1</t>
  </si>
  <si>
    <t>13 245 965</t>
  </si>
  <si>
    <t>9 552 000</t>
  </si>
  <si>
    <t>5 634 000</t>
  </si>
  <si>
    <t>დეფიციტი
(₾)</t>
  </si>
  <si>
    <t>1.2.1.27</t>
  </si>
  <si>
    <t>1.6.1.4.1</t>
  </si>
  <si>
    <t>1.6.1.4</t>
  </si>
  <si>
    <t>1.6.1.5</t>
  </si>
  <si>
    <t>1.6.1.6</t>
  </si>
  <si>
    <t>1.6.1.5.1</t>
  </si>
  <si>
    <t>1.6.1.6.1</t>
  </si>
  <si>
    <t>31 06 05 01</t>
  </si>
  <si>
    <t>31 06 05 02</t>
  </si>
  <si>
    <t>25 07 02 / 5507</t>
  </si>
  <si>
    <t>55 07 / 25 03</t>
  </si>
  <si>
    <t>25 02 / 25 03 / 55 07</t>
  </si>
  <si>
    <t>25 04 06 / 25 03 / 55 07</t>
  </si>
  <si>
    <t>1.1.1.7.1</t>
  </si>
  <si>
    <t>1.1.1.7.2</t>
  </si>
  <si>
    <t>1.2.1.23.1</t>
  </si>
  <si>
    <t>3.3.1.3.1</t>
  </si>
  <si>
    <t>MEPA Annual Report</t>
  </si>
  <si>
    <t>Administrative costs</t>
  </si>
  <si>
    <t>To raise awareness/knowledge of farmers and entrepreneurs</t>
  </si>
  <si>
    <t xml:space="preserve"> Provision of effective extension services to farmers</t>
  </si>
  <si>
    <t>To develop agricultural and non-agricultural value chain by focusing on diversification, innovative technologies, cooperation, and support to producers' unions; To increase access to various financial instruments</t>
  </si>
  <si>
    <t>To support the integration of farmers/entrepreneurs into the market</t>
  </si>
  <si>
    <t>To stimulate young farmers and entrepreneurs in rural areas</t>
  </si>
  <si>
    <t>To increase access to infrastructure and services</t>
  </si>
  <si>
    <t>To improve the irrigation and drainage systems</t>
  </si>
  <si>
    <t>To develop rural tourism and relevant tourism products</t>
  </si>
  <si>
    <t>Sustainable usage of natural resources, retaining of the eco-system, adaptation to climate change</t>
  </si>
  <si>
    <t>To disseminate climate-smart and environmentally adapted agricultural practices and promotion of bio-organic production development</t>
  </si>
  <si>
    <t>To support the development of eco tourism</t>
  </si>
  <si>
    <t>Sustainable usage of forest resources</t>
  </si>
  <si>
    <t>To support the implementation of energy-efficient and renewable energy technologies and practices</t>
  </si>
  <si>
    <t>To maintain agro-biodiversity</t>
  </si>
  <si>
    <t>Effective systems of food/feed safety, veterinary and plant protection</t>
  </si>
  <si>
    <t>To approximate the sanitary and phytosanitary regulatory legislation of Georgia to the EU legislation</t>
  </si>
  <si>
    <t>To ensure that the products supplied to the local and export markets comply with sanitary and phytosanitary standards</t>
  </si>
  <si>
    <t>To develop laboratory capacities</t>
  </si>
  <si>
    <t>Quality assurance of agricultural inputs</t>
  </si>
  <si>
    <t>Design professional qualifications in cooperation with the private sector</t>
  </si>
  <si>
    <t>Increase availability of vocational programs in agriculture and environment</t>
  </si>
  <si>
    <t>Further development of the vocational training and professional retraining program in agriculture and environment</t>
  </si>
  <si>
    <t xml:space="preserve">Extension services will be provided to 140,500 beneficiaries (individuals and legal entities) </t>
  </si>
  <si>
    <t>Vocational education standards developed in accordance with the sectoral map</t>
  </si>
  <si>
    <t>The number of individuals enrolled in vocational programs in agriculture and environment increased by 10%</t>
  </si>
  <si>
    <t xml:space="preserve">The number of participants in agriculture and environmental vocational training and professional retraining programs increased by 10% </t>
  </si>
  <si>
    <t>Vocational training and professional retraining programs in agriculture and environment are available in all regions of Georgia</t>
  </si>
  <si>
    <t>Sectoral networks of vocational education teachers in agricultural programs bolstered with the private sector support</t>
  </si>
  <si>
    <t>The number of agricultural and environmental work-based training programs increased by 50%</t>
  </si>
  <si>
    <t>Support the promotion of agriculture and environment professions</t>
  </si>
  <si>
    <t>Awareness-raising campaigns conducted with the involvement of the private sector to promote agricultural and environmental vocations</t>
  </si>
  <si>
    <t>Enhance availability and access to vocational education programs</t>
  </si>
  <si>
    <t>Vocational education institutions available additionally in at least 2 municipalities</t>
  </si>
  <si>
    <t>Vocational programs are available in 30 public schools</t>
  </si>
  <si>
    <t xml:space="preserve">The number of unique beneficiaries who have made investments in the agri-food sector
</t>
  </si>
  <si>
    <t>Co-funding of interest rate on agro credits (Preferential agro-credit project)</t>
  </si>
  <si>
    <t>86,200  ha land area insured</t>
  </si>
  <si>
    <t>7,500 ha new perennial orchards developed/contracted and the appropriate infrastructure organized</t>
  </si>
  <si>
    <t>Rehabilitation of the Georgian tea plantations (The program for the rehabilitation of Georgian tea plantations)</t>
  </si>
  <si>
    <t>390 ha tea plantations rehabilitated</t>
  </si>
  <si>
    <t>Interest rates for134,000 preferential agricultural loans/leases were co-funded</t>
  </si>
  <si>
    <t>Co-financing the acquisition of agricultural equipment</t>
  </si>
  <si>
    <t>The creation of 248 processing enterprises and/or storage infrastructure was fully or partially financed</t>
  </si>
  <si>
    <t xml:space="preserve">31  agricultural cooperatives received funding for organizing storage/warehousing and processing infrastructure </t>
  </si>
  <si>
    <t>130 beneficiaries received co-financing</t>
  </si>
  <si>
    <t>Contracts will be made with 45 beneficiary women for co-financing the development of greenhouse farms</t>
  </si>
  <si>
    <t>80 beneficiaries received co-financing from the RDA</t>
  </si>
  <si>
    <t>120,000 beneficiaries received subsidies within the frame of the Program</t>
  </si>
  <si>
    <t>Co-financing of the acquisition of agricultural equipment and implements was provided for 130 beneficiaries</t>
  </si>
  <si>
    <t>Contracts will be made/co-financing will be provided to 420 beneficiaries</t>
  </si>
  <si>
    <t>Each year, interests for 300 loans/leases are co-financed for the expansion/upgrading/modernization of new or existing enterprises</t>
  </si>
  <si>
    <t>Each year, interest for 100 loans/leases are co-financed for the expansion/upgrading/modernization of new or existing hotels</t>
  </si>
  <si>
    <t>Annually, 50 instances of co-financing of agro food producing companies for various international exhibitions and relevant priority markets</t>
  </si>
  <si>
    <t>The Georgian Law on the Management of Pastures drafted</t>
  </si>
  <si>
    <t>Capacities of laboratories, specifically: methods for testing food for various indicators are not in place and the lack of relevant accreditation; lack of competent food safety specialists; identifying new disease in the country; change in the numbers of animals; climatic conditions.</t>
  </si>
  <si>
    <t xml:space="preserve">Annual reports of the Scientific-Research Center of Agriculture </t>
  </si>
  <si>
    <t>Annual reports of the Scientific-Research Center of Agriculture</t>
  </si>
  <si>
    <t xml:space="preserve">The Ministry of Environmental Protection and Agriculture /  Scientific-Research Center of Agriculture, LEPL </t>
  </si>
  <si>
    <t>The Ministry of Environmental Protection and Agriculture /  Scientific-Research Center of Agriculture, LEPL</t>
  </si>
  <si>
    <t xml:space="preserve">The Ministry of Environmental Protection and Agriculture / State Laboratory of Agriculture of Georgia, LEPL </t>
  </si>
  <si>
    <t>Annual report of the State Laboratory of Agriculture of Georgia, LEPL</t>
  </si>
  <si>
    <t>Annual reports of the National Food Agency, LEPL</t>
  </si>
  <si>
    <t xml:space="preserve">The Ministry of Environmental Protection and Agriculture LEPL National Food Agency </t>
  </si>
  <si>
    <t>44 new methods and 15 new parameters were implemented in the laboratory and successfully accredited in all three areas;</t>
  </si>
  <si>
    <t>40 new methods and 20 parameters will be implemented in the laboratory and/or accredited</t>
  </si>
  <si>
    <t xml:space="preserve"> 60 new methods and 40 new parameters will be implemented in the laboratory</t>
  </si>
  <si>
    <t>State Laboratory of Agriculture 
(Own funds)</t>
  </si>
  <si>
    <t xml:space="preserve">Legislative Herald of Georgia www.matsne.gov.ge </t>
  </si>
  <si>
    <t>The Ministry of Environmental Protection and Agriculture</t>
  </si>
  <si>
    <t xml:space="preserve">The Ministry of Environmental Protection and Agriculture / Scientific-Research Center of Agriculture, LEPL </t>
  </si>
  <si>
    <t>The Ministry of Economy and Sustainable Development</t>
  </si>
  <si>
    <t>National Center for Educational Quality Enhancement, educational institutions</t>
  </si>
  <si>
    <t>National Center for Educational Quality Enhancement, Skills Agency</t>
  </si>
  <si>
    <t>Annual report of the National Forestry Agency, LEPL</t>
  </si>
  <si>
    <t xml:space="preserve">National Forestry Agency, LEPL </t>
  </si>
  <si>
    <t>National Forestry Agency, LEPL</t>
  </si>
  <si>
    <t xml:space="preserve">Official data from the Agency of Protected Areas, LEPL </t>
  </si>
  <si>
    <t xml:space="preserve">The Ministry of Environmental Protection and Agriculture of Georgia / The Agency of Protected Areas, LEPL </t>
  </si>
  <si>
    <t xml:space="preserve">Report of the Environmental Information and Education Center, LEPL </t>
  </si>
  <si>
    <t>Environmental Information and Education Center, LEPL</t>
  </si>
  <si>
    <t>Report of the relevant donor project</t>
  </si>
  <si>
    <t xml:space="preserve">The Ministry of Environmental Protection and Agriculture / Department of Environment and Climate Change </t>
  </si>
  <si>
    <t xml:space="preserve">The Ministry of Environmental Protection and Agriculture of Georgia / 
Rural Development Agency, NCLE
</t>
  </si>
  <si>
    <t>Annual report of he Ministry of Environmental Protection and Agriculture of Georgia</t>
  </si>
  <si>
    <t>The Ministry of Environmental Protection and Agriculture  
Rural Development Agency, NCLE</t>
  </si>
  <si>
    <t>The Ministry of Environmental Protection and Agriculture 
Rural Development Agency, NCLE</t>
  </si>
  <si>
    <t>The Ministry of Environmental Protection and Agriculture 
 Rural Development Agency, NCLE</t>
  </si>
  <si>
    <t>Report of the Georgia's Innovation and Technologies Agency, LEPL</t>
  </si>
  <si>
    <t>The Ministry of Economy and Sustainable Development of Georgia / Report of the Georgia's Innovation and Technologies Agency, LEPL</t>
  </si>
  <si>
    <t>The Ministry of Economy and Sustainable Development of Georgia / Enterprise Georgia, LEPL</t>
  </si>
  <si>
    <t>Annual report of the Ministry of Environmental Protection and Agriculture</t>
  </si>
  <si>
    <t>Report of the Environmental Information and Education Center, LEPL</t>
  </si>
  <si>
    <t>The developed action plan</t>
  </si>
  <si>
    <t>The Ministry of Environmental Protection and Agriculture/ Agriculture and Rural Development Policy Department</t>
  </si>
  <si>
    <t>The Ministry of Economy and Sustainable Development / National Agency of State Property, LEPL</t>
  </si>
  <si>
    <t>The Ministry of Environmental Protection and Agriculture / The National Agency for Sustainable Land Management and Land Use Monitoring, LEPL</t>
  </si>
  <si>
    <t>Rural Development Agency, NCLE
The National Agency for Sustainable Land Management and Land Use Monitoring, LEPL 
The Ministry of Environmental Protection and Agriculture/ Agriculture and Rural Development Policy Department</t>
  </si>
  <si>
    <t>Rural Development Agency, NCLE 
The Ministry of Environmental Protection and Agriculture/ Agriculture and Rural Development Policy Department</t>
  </si>
  <si>
    <t>UNDP, National Food Agency, LEPL, Scientific-Research Center of Agriculture, LEPL, National Environmental Agency, LEPL</t>
  </si>
  <si>
    <t>The Ministry of Environmental Protection and Agriculture of Georgia</t>
  </si>
  <si>
    <t>EMIS data</t>
  </si>
  <si>
    <t xml:space="preserve">The Ministry of Education, Science and Youth of Georgia / Skills Agency </t>
  </si>
  <si>
    <t>The Ministry of Education, Science and Youth of Georgia</t>
  </si>
  <si>
    <t>Report of the Skills Agency</t>
  </si>
  <si>
    <t>Report of the Ministry of Education, Science and Youth of Georgia</t>
  </si>
  <si>
    <t>Education and Science Infrastructure Development Agency, LEPL / National Center for Education Quality Enhancement, LEPL</t>
  </si>
  <si>
    <t>International Fund for Agricultural Development</t>
  </si>
  <si>
    <t>The Ministry of Environmental Protection and Agriculture/ Department of Hydro-Melioration and Land Management</t>
  </si>
  <si>
    <t>The Ministry of Environmental Protection and Agriculture of Georgia / Food Policy Department</t>
  </si>
  <si>
    <t>The Ministry of Environmental Protection and Agriculture of Georgia / The Marketing Council / Food Policy Department</t>
  </si>
  <si>
    <t>National Food Agency, LEPL</t>
  </si>
  <si>
    <t>National Wine Agency, LEPL</t>
  </si>
  <si>
    <t>Annual report of the National Wine Agency, LEPL</t>
  </si>
  <si>
    <t>Developed documents</t>
  </si>
  <si>
    <t xml:space="preserve">Annual report of Enterprise Georgia, LEPL </t>
  </si>
  <si>
    <t>Annual report of the Ministry of Environmental Protection and Agricultureს of Georgia</t>
  </si>
  <si>
    <t>Georgian Amelioration, LLC</t>
  </si>
  <si>
    <t>Report of Georgian Amelioration, LLC</t>
  </si>
  <si>
    <t xml:space="preserve">Report of the Ministry of Environmental Protection and Agriculture of Georgia
</t>
  </si>
  <si>
    <t>Report of the Ministry of Environmental Protection and Agriculture of Georgia</t>
  </si>
  <si>
    <t>WB 
The World Bank</t>
  </si>
  <si>
    <t>ADB 
The Asian Development Bank</t>
  </si>
  <si>
    <t>EIB 
The European Investment Bank</t>
  </si>
  <si>
    <t>Annual report of the National Tourism Administration of Georgia</t>
  </si>
  <si>
    <t>The Ministry of Economy and Sustainable Development of Georgia / Georgian National Tourism Administration, LEPL</t>
  </si>
  <si>
    <t>The Ministry of Environmental Protection and Agriculture / The Department of Environment and Climate Change</t>
  </si>
  <si>
    <t>The Ministry of Environmental Protection and Agriculture/ The Department of Environment and Climate Change</t>
  </si>
  <si>
    <t>Report of a respective donor project</t>
  </si>
  <si>
    <t>Developed national adaptation plan</t>
  </si>
  <si>
    <t>Baseline</t>
  </si>
  <si>
    <t>Year</t>
  </si>
  <si>
    <t>Value</t>
  </si>
  <si>
    <t>Link to SDGs:</t>
  </si>
  <si>
    <t>Target</t>
  </si>
  <si>
    <t>Midterm</t>
  </si>
  <si>
    <t>Final</t>
  </si>
  <si>
    <t xml:space="preserve">Sources of Verification </t>
  </si>
  <si>
    <t>Sources of Verification</t>
  </si>
  <si>
    <t>GOAL 1:</t>
  </si>
  <si>
    <t xml:space="preserve">IMPACT Indicator 1.1:
</t>
  </si>
  <si>
    <t xml:space="preserve">IMPACT Indicator 2.1:
</t>
  </si>
  <si>
    <t xml:space="preserve">IMPACT Indicator 2.2:
</t>
  </si>
  <si>
    <t xml:space="preserve">IMPACT Indicator 3.1.
</t>
  </si>
  <si>
    <t>OBJECTIVE 1.1:</t>
  </si>
  <si>
    <t>OBJECTIVE 1.2:</t>
  </si>
  <si>
    <t>OBJECTIVE 1.3:</t>
  </si>
  <si>
    <t>OBJECTIVE 1.4:</t>
  </si>
  <si>
    <t>OBJECTIVE 1.5:</t>
  </si>
  <si>
    <t>OBJECTIVE 1.6:</t>
  </si>
  <si>
    <t>OBJECTIVE 1.7:</t>
  </si>
  <si>
    <t>OBJECTIVE 2.1.</t>
  </si>
  <si>
    <t>OBJECTIVE 2.2:</t>
  </si>
  <si>
    <t>OBJECTIVE 2.3:</t>
  </si>
  <si>
    <t>OBJECTIVE 2.4:</t>
  </si>
  <si>
    <t>OBJECTIVE 2.5:</t>
  </si>
  <si>
    <t>OBJECTIVE 3.1</t>
  </si>
  <si>
    <t>OBJECTIVE 3.2</t>
  </si>
  <si>
    <t>OBJECTIVE 3.3.</t>
  </si>
  <si>
    <t>OBJECTIVE 3.4</t>
  </si>
  <si>
    <t xml:space="preserve">OUTCOME iNDICATOR:2.4.1
</t>
  </si>
  <si>
    <t>Risk:</t>
  </si>
  <si>
    <t>Activity</t>
  </si>
  <si>
    <t>Source of Verification</t>
  </si>
  <si>
    <t>Output Indicator</t>
  </si>
  <si>
    <t>Responsible Agency</t>
  </si>
  <si>
    <t>Partner Agency</t>
  </si>
  <si>
    <t>Deadline</t>
  </si>
  <si>
    <t>Budget (₾)</t>
  </si>
  <si>
    <t>Source of financing</t>
  </si>
  <si>
    <t>State Budget</t>
  </si>
  <si>
    <t>Other</t>
  </si>
  <si>
    <t>Amount (₾)</t>
  </si>
  <si>
    <t>Code</t>
  </si>
  <si>
    <t>Organization</t>
  </si>
  <si>
    <t>Gap
(₾)</t>
  </si>
  <si>
    <t>Annual Budget Allocation</t>
  </si>
  <si>
    <t>Annual report of Enterprise Georgia, LEPL</t>
  </si>
  <si>
    <t>Annual Reports of the Ministry of Regional Development and Infrastructure of Georgia</t>
  </si>
  <si>
    <t>GOAL 2:</t>
  </si>
  <si>
    <t>The Global Climate Fund (GCF)</t>
  </si>
  <si>
    <t>Report of the Agency for Protected Areas, LEPL</t>
  </si>
  <si>
    <t>The National Forestry Agency, LEPL (Own funds)</t>
  </si>
  <si>
    <t>Annual Reports of the Scientific-Research Center of Agriculture, LEPL</t>
  </si>
  <si>
    <t>Agriculture and Rural Development 2021-2027 Strategy of Georgia Action Plan for 2024-2027</t>
  </si>
  <si>
    <t xml:space="preserve">GEOSTAT Website
www.geostat.ge  
</t>
  </si>
  <si>
    <t>Alumni survey, The Skills Agency</t>
  </si>
  <si>
    <t>GEL 16.6  Billion</t>
  </si>
  <si>
    <t>GEL 19.5 Billion</t>
  </si>
  <si>
    <t>GEL 24  Billion</t>
  </si>
  <si>
    <t>Output of primary agricultural products and food products made by processing agricultural products</t>
  </si>
  <si>
    <t xml:space="preserve">OUTCOME INDICATOR 1.1.1:
</t>
  </si>
  <si>
    <t>Employment indicators of graduates from vocational educational programs in agriculture and the environment, within their respective professions.</t>
  </si>
  <si>
    <t xml:space="preserve"> Delayed economic growth in the country.</t>
  </si>
  <si>
    <t>Professional standards developed in accordance with the sectoral map</t>
  </si>
  <si>
    <t>Approved professional standards</t>
  </si>
  <si>
    <t>Approved vocational education standards</t>
  </si>
  <si>
    <t>Equip cooperatives with storage and processing equipment to develop infrastructure and facilities of agricultural cooperatives</t>
  </si>
  <si>
    <t>Co-financing of enterprises to establish a competitive, diversified and sustainable dairy sector (The Dairy Modernization and Market Access (DIMMA))</t>
  </si>
  <si>
    <t>Co-finance the establishment of greenhouses for economically inactive women in order to integrate them into agricultural activities (A pilot program specifically designed for women)</t>
  </si>
  <si>
    <t>Subsidize the cost of the products for the production of hazelnuts for hazelnut orchard owners/holders</t>
  </si>
  <si>
    <t>Co-finance the purchase of agricultural mechanization and implements for cooperatives</t>
  </si>
  <si>
    <t>Install meteorological stations to gather information for analysis to inform consultations about climate and pests/diseases-related risks during agricultural activities</t>
  </si>
  <si>
    <t xml:space="preserve">Support the increase of bio/organic production </t>
  </si>
  <si>
    <t>Implement the Innovations Grants program for the regions (Around GEL 25,000)</t>
  </si>
  <si>
    <t>Co-finance the interest on credit and an object of the leasing in industries</t>
  </si>
  <si>
    <t>Co-finance the interest on credit and the object of the lease for the development/expansion of the hotel industry</t>
  </si>
  <si>
    <t>Co-finance the participation of companies in international exhibitions to support exports</t>
  </si>
  <si>
    <t>Develop legislation on the management of pastures</t>
  </si>
  <si>
    <t>Implement the state program for availability of state-owned pastures</t>
  </si>
  <si>
    <t>Inventory of wind protection belts</t>
  </si>
  <si>
    <t>Deliver trainings to support farms and cooperatives</t>
  </si>
  <si>
    <t>Develop an action plan for creating an integrated administration and control system that aligns with EU legislation</t>
  </si>
  <si>
    <t>Initiate the development of the system similar to the Farm Accountancy Data Network (FADN) or Monitoring Farm Revenues and Performance</t>
  </si>
  <si>
    <t>Develop a relevant action plan for establishing a nationwide land plot identification system</t>
  </si>
  <si>
    <t>Establish an integrated database for the land fund and develop a land balance</t>
  </si>
  <si>
    <t>Decrypted data from the integrated database for the land fund and published land balance</t>
  </si>
  <si>
    <t>Around 10,000 ha land plots for pasture available for leasing</t>
  </si>
  <si>
    <t>About 13,900 ha inventoried wind protection belts</t>
  </si>
  <si>
    <t>At least 400 farmers/cooperative members trained</t>
  </si>
  <si>
    <t>An action plan to ensure full compliance with the European legislation in the area of the Common Market Organization (CMO) developed</t>
  </si>
  <si>
    <t>An action plan for creating an integrated administration and control system that aligns with EU legislation developed</t>
  </si>
  <si>
    <t>An action plan for the development of the Farm Accountancy Data Network (FADN) or a similar system for farm revenue and performance monitoring in place</t>
  </si>
  <si>
    <t>An action plan for establishing a nationwide land plot identification system developed</t>
  </si>
  <si>
    <t>2,800,000
(including gap - GEL 800,000)</t>
  </si>
  <si>
    <t>2,660,000
(including gap- GEL 660,000)</t>
  </si>
  <si>
    <t>Co-financing will be provided to 650  beneficiaries for the purchase of agricultural (including harvesting) equipment (2024-2027) 
3,500 rotary cultivators will be financed in 2024</t>
  </si>
  <si>
    <t xml:space="preserve">OUTCOME INDICATOR 1.3.1:
</t>
  </si>
  <si>
    <t>Number of beneficiaries who introduced/certified international quality/production systems/standards or quality schemes</t>
  </si>
  <si>
    <t>Low activeness of potential beneficiaries</t>
  </si>
  <si>
    <t>Co-financing farmers for the introduction of international food production standards, certification and branding</t>
  </si>
  <si>
    <t>Organize exhibition-tasting activities to promote Georgian agri-food products</t>
  </si>
  <si>
    <t>Development and supporting quality schemes</t>
  </si>
  <si>
    <t>Support the integration of agri-food product producers in the market</t>
  </si>
  <si>
    <t>Conduct laboratory tests on samples of the wines available on the market</t>
  </si>
  <si>
    <t>Facilitate promotion of Georgian wine products/organize events</t>
  </si>
  <si>
    <t>Promote the origin of Georgian vine</t>
  </si>
  <si>
    <t>38 exhibitions and tasting events held worldwide (including in Georgia)</t>
  </si>
  <si>
    <t xml:space="preserve">
Specifications for 8 geographic indications will be developed/reviewed</t>
  </si>
  <si>
    <t>3,800 alcoholic beverage samples will be drawn for laboratory testing of wine</t>
  </si>
  <si>
    <t>Ortho photos of 50,000 hectares will be updated in all regions of Georgia</t>
  </si>
  <si>
    <t>30 local vine varieties and wild vine will be examined using ampelography and molecular genetics methods</t>
  </si>
  <si>
    <t>The number of young rural entrepreneurs funded in the frame of the program for supporting small and micro enterprises</t>
  </si>
  <si>
    <t>Reduced activity within the Program's framework</t>
  </si>
  <si>
    <t>Grants provided to 800 young (up to 30 years) entrepreneurs operating in rural areas</t>
  </si>
  <si>
    <t>Local roads constructed/rehabilitated</t>
  </si>
  <si>
    <t>Sports, culture and recreational facilities built/rehabilitated</t>
  </si>
  <si>
    <t xml:space="preserve">Water supply and sewage systems and auxiliary structures built/rehabilitated
</t>
  </si>
  <si>
    <t>Insufficient funds; natural disasters.</t>
  </si>
  <si>
    <t>235 km</t>
  </si>
  <si>
    <t>435 km</t>
  </si>
  <si>
    <t>585 km</t>
  </si>
  <si>
    <t>544 km</t>
  </si>
  <si>
    <t>944 km</t>
  </si>
  <si>
    <t>1344 km</t>
  </si>
  <si>
    <t>Develop databases (registries) of farmers</t>
  </si>
  <si>
    <t>Construction of public schools</t>
  </si>
  <si>
    <t>Complete rehabilitation of public schools</t>
  </si>
  <si>
    <t>Equipping public schools with supplies</t>
  </si>
  <si>
    <t>Road cover paved/rehabilitated on the sections of local roads</t>
  </si>
  <si>
    <t>Construction/rehabilitation of sports, culture and recreational infrastructure</t>
  </si>
  <si>
    <t>48,000 farmers/farms will be registered in the program for the registration of farms/farmers</t>
  </si>
  <si>
    <t>The construction of over 50 public schools completed</t>
  </si>
  <si>
    <t>Around 500 additional public schools are equipped with office furniture, classroom desks and chairs, classroom boards</t>
  </si>
  <si>
    <t>800 km road pavement will be constructed/rehabilitated</t>
  </si>
  <si>
    <t>205 kindergartens will be built/rehabilitated</t>
  </si>
  <si>
    <t>40 sports, culture and recreational facilities will be built/rehabilitated</t>
  </si>
  <si>
    <t xml:space="preserve">
30 projects for the arrangement and construction of water supply and sewage network and auxiliary structures (boreholes, reservoirs, mains, treatment structure) implemented</t>
  </si>
  <si>
    <t>The State Budget Implementation Report</t>
  </si>
  <si>
    <t>Reports of the Ministry of Regional Development and Infrastructure of Georgia</t>
  </si>
  <si>
    <t xml:space="preserve"> The Ministry of Regional Development and Infrastructure of Georgia</t>
  </si>
  <si>
    <t>The Ministry of Regional Development and Infrastructure of Georgia</t>
  </si>
  <si>
    <t>Municipalities; Roads Department of Georgia; Municipal Development Fund of Georgia, LEPL;</t>
  </si>
  <si>
    <t>Municipal Development Fund of Georgia, LEPL; Municipalities</t>
  </si>
  <si>
    <t>United Water Supply Company of Georgia, LLC; Municipalities</t>
  </si>
  <si>
    <t>Force-majeure events, delays in the procurement procedure, delays in the timeframes of the construction process (implementation of works), other contingencies</t>
  </si>
  <si>
    <t>Rehabilitation of the amelioration systems</t>
  </si>
  <si>
    <t>Financial support to local farmers in selected irrigation and drainage systems</t>
  </si>
  <si>
    <t>Prepare a feasibility study for Ilto irrigation water reservoir and the assessment of dam safety for 5 water reservoirs</t>
  </si>
  <si>
    <t>Improvement of irrigation for Zemo Samgori irrigation and drainage system</t>
  </si>
  <si>
    <t>16.0 thousand ha land to be moved into regularly irrigated areas; Improvement of the provisioning of water to irrigated lands 29.67 thousand ha; drying land areas 0.9 thousand ha;</t>
  </si>
  <si>
    <t>Co-financing based grants issued for selected irrigation and drainage systems</t>
  </si>
  <si>
    <t xml:space="preserve">
The left main channel and distribution networks of Kvemo Samgori rehabilitated and/or modernized</t>
  </si>
  <si>
    <t xml:space="preserve">
Upper and lower main channels and distribution networks of Zemo Samgori rehabilitated and/or modernized</t>
  </si>
  <si>
    <t>Improved new marked trails length (kilometers)</t>
  </si>
  <si>
    <t>Certain Force-majeure event beyond our control that cannot be foreseen</t>
  </si>
  <si>
    <t>Annual report of the Georgian National Tourism Administration, LEPL</t>
  </si>
  <si>
    <t>Development of rural touristic products</t>
  </si>
  <si>
    <t>Development of small-scale touristic infrastructure</t>
  </si>
  <si>
    <t>Development of the skills of the private sector in touristic services (The retraining program)</t>
  </si>
  <si>
    <t>8 touristic products created</t>
  </si>
  <si>
    <t>4 infrastructure projects created</t>
  </si>
  <si>
    <t>3,200 beneficiaries trained</t>
  </si>
  <si>
    <t>Number of farmers and individuals employed in the agricultural sector who have raised their awareness in the adaptation of agriculture to climate change to ensure agricultural sustainability</t>
  </si>
  <si>
    <t>Number of reports prepared about climate related risks to improve the integration of adaptation to climate change in the planning and management in the forestry sector</t>
  </si>
  <si>
    <t>Farmers' awareness raised about nitrate vulnerable zones and good agricultural practices, with the goal of adaptation to climate change in the agricultural sector</t>
  </si>
  <si>
    <t>Determine and support capacity for the adaptation of the agricultural sector to climate change</t>
  </si>
  <si>
    <t>Raise farmers' awareness about nitrate vulnerable zones and good agricultural practices</t>
  </si>
  <si>
    <t>Implement awareness-raising activities about climate-smart agricultural practice, including training courses</t>
  </si>
  <si>
    <t xml:space="preserve">A guide about good agricultural practices for nitrate vulnerable zone developed </t>
  </si>
  <si>
    <t>Developed analysis about existing capacity for adaptation of the agricultural sector to climate change
Action plan for the adaptation of the agricultural sector to climate change developed</t>
  </si>
  <si>
    <t>At least 100 farmers have raised their awareness about nitrate vulnerable zones and good agricultural practices</t>
  </si>
  <si>
    <t>At least four events implemented</t>
  </si>
  <si>
    <t>The number of protected areas with arranged infrastructure for the development of eco tourism</t>
  </si>
  <si>
    <t>Infrastructure developed in 14 sites falling under the management of 11 administrations of the protected areas</t>
  </si>
  <si>
    <t xml:space="preserve">Infrastructure developed in 25 sites falling under the management of 20 administrations of the protected areas </t>
  </si>
  <si>
    <t xml:space="preserve"> Situation due to the Pandemic; lower priority in the process of budgeting</t>
  </si>
  <si>
    <t>Improvement of infrastructure on touristic routes in the protected areas</t>
  </si>
  <si>
    <t>Equip the protected areas with infrastructure</t>
  </si>
  <si>
    <t>At least eight (8) (two each year) eco-tourism infrastructure arranged/improved along the touristic routes in the protected areas</t>
  </si>
  <si>
    <t>The volume of sustainably sourced timber</t>
  </si>
  <si>
    <t>Reduction in the state budget and/or other revenues, insufficient financing, low awareness among the population</t>
  </si>
  <si>
    <t>The management of timber resources</t>
  </si>
  <si>
    <t>Maintenance and restoration of the forest</t>
  </si>
  <si>
    <t>Implement forest inventory</t>
  </si>
  <si>
    <t>Availability of the allocated 1,800,000 m3 timber resources</t>
  </si>
  <si>
    <t>Forests will be developed/restored on additional 10,796 ha area</t>
  </si>
  <si>
    <t>Draft forest management plans will be additionally developed for 8 forest sections (620,000 ha)</t>
  </si>
  <si>
    <t>Annual Report of the National Forestry Agency, LEPL</t>
  </si>
  <si>
    <t>Draft sub-legal acts on the production of bio fuel</t>
  </si>
  <si>
    <t>Retrain the installation workers for the equipment for the production of energy from renewable sources</t>
  </si>
  <si>
    <t>Sub-legal act drafted</t>
  </si>
  <si>
    <t>The number of trained installation workers</t>
  </si>
  <si>
    <t>4 training programs developed</t>
  </si>
  <si>
    <t>The protected amount of genetic resources of local agricultural flora and fauna researched by the Scientific-Research Center of Agriculture</t>
  </si>
  <si>
    <t>Lack of funding; funds not allocated for upgrading the genetic bank infrastructure</t>
  </si>
  <si>
    <t>Identifying, restoring and improving local agricultural animal species and support their population growth</t>
  </si>
  <si>
    <t>Conduct trainings for farmers on hydroponic production of vegetable crops</t>
  </si>
  <si>
    <t xml:space="preserve">6,400 heads of traceable individuals and 150 heads of breeding animals
</t>
  </si>
  <si>
    <t>9,200 tons of certified seed material and 802,000 units of certified planting stock</t>
  </si>
  <si>
    <t>Further development of the certification scheme for seeds and planting stock</t>
  </si>
  <si>
    <t>12 trainings delivered for farmers</t>
  </si>
  <si>
    <t>GOAL 3:</t>
  </si>
  <si>
    <t>Reduce noncompliances identified as a result of laboratory tests of samples of food and potable water in the course of state food safety control</t>
  </si>
  <si>
    <t>Georgia's legislation governing sanitary and phytosanitary fields is approximated to the EU legal act stipulated under XI-B Annex of the Association Agreement.</t>
  </si>
  <si>
    <t xml:space="preserve">Approximation of Georgia's legislation governing sanitary and phytosanitary fields to the EU legal act stipulated under XI-B Annex of the Association Agreement </t>
  </si>
  <si>
    <t>Georgia's legislation in food safety, veterinary and plant protection is approximated to about 60 EU legislative acts</t>
  </si>
  <si>
    <t>The number of different procedures conducted for animal health</t>
  </si>
  <si>
    <t>The percentage share of inspected business operators who are compliant with the relevant food safety regulations</t>
  </si>
  <si>
    <t>Official data from the National Food Agency, LEPL</t>
  </si>
  <si>
    <t>Exercise state food safety control</t>
  </si>
  <si>
    <t>Protection of animal health and traceability</t>
  </si>
  <si>
    <t>Exercise veterinary control</t>
  </si>
  <si>
    <t>Plant protection and the attainment and maintenance of phytosanitary reliability</t>
  </si>
  <si>
    <t>Carry out activities for controlling stink bug</t>
  </si>
  <si>
    <t xml:space="preserve">35,200 planned inspections will be conducted, 21,200 food samples will be tested in labs, 30,200 documentary inspections will be conducted, 400 HACCP audits will be conducted in animal slaughter-houses. </t>
  </si>
  <si>
    <t>Each year, around 920,000 livestock will be treated against ectoparasites at veterinary surveillance points</t>
  </si>
  <si>
    <t>Approximately 5,233,400 large cattle and small cattle will be identified and registered</t>
  </si>
  <si>
    <t>Up to 400,000 ha area will be treated against pests, specifically, caterpillars, while about 100,000 ha will be treated against American White Moth and other pests. As necessary, areas will be treated against  vectors (mosquitos)</t>
  </si>
  <si>
    <t>2,000 samples will be drawn and control will be performed in about 1,600 facilities to prevent and stop the realization of expired and falsified pesticides and agrochemicals</t>
  </si>
  <si>
    <t>About 800,000 ha area will be treated in the frame of the activities for controlling stinkbug, up to 20,000 pheromone traps will be arranged for controlling the pest, and up to 400,000 pheromones on Attract and Destroy stations</t>
  </si>
  <si>
    <t>60 methods and 40 parameters will be implemented and/or accredited in the laboratory in accordance with the international standard</t>
  </si>
  <si>
    <t>Low activity level of customers, procedural delay in the supply of reference and other materials</t>
  </si>
  <si>
    <t>Implementation of new laboratory diagnostic methods and/or accreditation</t>
  </si>
  <si>
    <t>Implementation and/or accreditation of new parameters of laboratory diagnostics</t>
  </si>
  <si>
    <t>Implementation of the innovative Laboratory Information Management System (LIMS) in the laboratory network</t>
  </si>
  <si>
    <t>60 methods will be implemented and/or accredited in line with international standards</t>
  </si>
  <si>
    <t>40 research parameters will be implemented and/or accredited in line with international standards</t>
  </si>
  <si>
    <t>The innovative Laboratory Information Management System (LIMS) is implemented within the laboratory</t>
  </si>
  <si>
    <t>Lack of funding; outflow of skilled workforce</t>
  </si>
  <si>
    <t>Implement scientific research of the methods for the storage and processing of agricultural products</t>
  </si>
  <si>
    <t>Su</t>
  </si>
  <si>
    <t>Survey the land fund of Georgia</t>
  </si>
  <si>
    <t xml:space="preserve">80,000 ha of soils will be surveyed and 20 digital maps will be created
</t>
  </si>
  <si>
    <t xml:space="preserve">
12 recommendations will be issued for the storage and processing of fruits and vegetables, 10 technological guidelines will be developed
</t>
  </si>
  <si>
    <t>Competitive agricultural and non-agricultural sectors</t>
  </si>
  <si>
    <t>Education Management Information System (EMIS) data</t>
  </si>
  <si>
    <t>Facilitate private sector's contribution to promote development of skills in agriculture and environment</t>
  </si>
  <si>
    <t xml:space="preserve">OUTCOME INDICATOR 1.2.1:
</t>
  </si>
  <si>
    <t>Low activity among potential beneficiaries, potential shortage of funds;  difficult to forecast new demands in the long run, considering the changes in the economic situation in the agricultural sector</t>
  </si>
  <si>
    <t>Subsidizing insurance premium for the development of agro insurance (The agro insurance program)</t>
  </si>
  <si>
    <t>Development/contracting of modern orchards (the program Plant the Future)</t>
  </si>
  <si>
    <t xml:space="preserve">Co-financing processing and storage enterprises </t>
  </si>
  <si>
    <t>Co-financing existing as well as startup small and medium sized businesses in the regions, with the involvement of local action groups</t>
  </si>
  <si>
    <t>11 meteorological stations rehabilitated/installed in two pilot regions (Shida Kartli, Kakheti)</t>
  </si>
  <si>
    <t>40 startups financed in 10 regions of Georgia</t>
  </si>
  <si>
    <t>1,000,000
(Including gap - GEL 400,000)</t>
  </si>
  <si>
    <t>Annual Report of Enterprise Georgia, LEPL</t>
  </si>
  <si>
    <t>Report of the  National Agency for Sustainable Land Management and Land Use Monitoring, LEPL</t>
  </si>
  <si>
    <t>Align the legislation in agriculture and rural development with the EU legislation, including creating an action plan to ensure full compliance with the EU legislation on the Common Market Organization (CMO)</t>
  </si>
  <si>
    <t xml:space="preserve">
80 beneficiaries have implemented international food safety standards and 40 beneficiaries have their company/products branded;</t>
  </si>
  <si>
    <t xml:space="preserve">
20 agri-food producers will receive at least one quality mark and at least 8 agri- food product guides will be developed</t>
  </si>
  <si>
    <t>In various countries around the world and domestically, 60 exhibitions/festivals of wine and alcoholic beverages, around 300 tasting events, about 40 wine tours for wine professional from various countries of the globe will be organized</t>
  </si>
  <si>
    <t xml:space="preserve">Complete and update the vineyard zones cadaster of Georgia </t>
  </si>
  <si>
    <t xml:space="preserve">Developing the system of appellations of origin and geographical indications </t>
  </si>
  <si>
    <t>Around 40 Georgian appellation of origin wines will be protected in various countries of the world; specification form for wine production will be developed for 5 new protected appellations of origin wines</t>
  </si>
  <si>
    <t xml:space="preserve">OUTCOME INDICATOR 1.4.1:
</t>
  </si>
  <si>
    <t>Grants provided to young entrepreneurs in rural areas through the Program for Supporting Small and Micro Entrepreneurship</t>
  </si>
  <si>
    <t xml:space="preserve">OUTCOME INDICATOR 1.5.1:
</t>
  </si>
  <si>
    <t>Kindergarten built/rehabilitated</t>
  </si>
  <si>
    <t>9 ea.</t>
  </si>
  <si>
    <t>144 ea.</t>
  </si>
  <si>
    <t>214 ea.</t>
  </si>
  <si>
    <t>OUTCOME INDICATOR 1.5.2:</t>
  </si>
  <si>
    <t>OUTCOME INDICATOR 1.5.3:</t>
  </si>
  <si>
    <t>26 ea.</t>
  </si>
  <si>
    <t>46 ea.</t>
  </si>
  <si>
    <t>66 ea.</t>
  </si>
  <si>
    <t xml:space="preserve">OUTCOME INDICATOR 1.5.4:
</t>
  </si>
  <si>
    <t>Reconstruction/rehabilitation of over 90 public schools completed</t>
  </si>
  <si>
    <t>Construction/rehabilitation of kindergartens</t>
  </si>
  <si>
    <t>Construction/rehabilitation of water supply and sewage systems</t>
  </si>
  <si>
    <t xml:space="preserve">OUTCOME INDICATOR 1.6.1:
</t>
  </si>
  <si>
    <t>Area of available hydro ameliorated land</t>
  </si>
  <si>
    <t>Improvement of irrigation in selected irrigation and drainage systems</t>
  </si>
  <si>
    <t xml:space="preserve">Selected irrigation and drainage systems rehabilitated and/or modernized
</t>
  </si>
  <si>
    <t xml:space="preserve">
Dam safety situation for 5 water reservoirs assessed and established (Narekvavi, Mtskheta-Mtianeti, Dusheti Municipality, Iakublo, Mtisdziri, Pantiani, Khorkhori- Kvemo kartli, Dmanisi Municipality)</t>
  </si>
  <si>
    <t>Improvement of irrigation for Kvemo Samgori irrigation and drainage system</t>
  </si>
  <si>
    <t>EIB 
The European investment Bank</t>
  </si>
  <si>
    <t xml:space="preserve">OUTCOME INDICATOR 1.7.1:
</t>
  </si>
  <si>
    <t xml:space="preserve">OUTCOME INDICATOR 2.1.1:
</t>
  </si>
  <si>
    <t>Insufficient human recourses; inadequate support from stakeholders;</t>
  </si>
  <si>
    <t>Establish good agricultural practices for nitrate vulnerable zones</t>
  </si>
  <si>
    <t xml:space="preserve">OUTCOME INDICATOR 2.2.1:
</t>
  </si>
  <si>
    <t>Infrastructure developed in 23 sites falling under the management of 17 Administrations of the protected areas</t>
  </si>
  <si>
    <t>12 units of security infrastructure (rangers' house, blockage, etc.) arranged/rehabilitated in the protected areas. 200 (50 per year) anti-incendiary equipment purchased.</t>
  </si>
  <si>
    <t xml:space="preserve">OUTCOME INDICATOR 2.3.1
</t>
  </si>
  <si>
    <t>The number of retrained skilled employees who will contribute to the implementation of energy efficient and renewable energy technologies and practice</t>
  </si>
  <si>
    <t xml:space="preserve">Low participation rate of installation workers from regions in the program; complexity of drafting of sub-legal acts involving active discussions with stakeholders that may result in prolonging the timeframes </t>
  </si>
  <si>
    <t xml:space="preserve"> Approve the training programs in accordance with the Law of Georgian on Energy Efficiency</t>
  </si>
  <si>
    <t xml:space="preserve">OUTCOME INDICATOR : 2.5.1
</t>
  </si>
  <si>
    <t>Identify and maintain annual and perennial crops, support expanding their prevalence</t>
  </si>
  <si>
    <t xml:space="preserve">1,000 varieties of protected perennial crops introduced in the collection and 1,000 specimens will be stored in the genetic bank
</t>
  </si>
  <si>
    <t xml:space="preserve">OUTCOME INDICATOR 3.1.1:
</t>
  </si>
  <si>
    <t>The number of legal acts may change, given the dynamic nature of legislative approximation, some acts may be abolished and/or several acts may be consolidated, which will automatically result in the change of the number of normative acts to be approximated. Given the specificity of the EU legislative framework, the assistance of international experts/organizations may become necessary in the process of the development of the normative framework, which may extend the lawmaking process. Due to the substance of various legal acts, consultations with business/stakeholders may become necessary, which may delay the process of the approval of the legal act.</t>
  </si>
  <si>
    <t xml:space="preserve">OUTCOME INDICATOR 3.2.1:
</t>
  </si>
  <si>
    <t xml:space="preserve">OUTCOME INDICATOR 3.2.2:
</t>
  </si>
  <si>
    <t>14,008,400 procedures will be conducted for preventative vaccination (foot-and-mouth, anthrax, rabies, brucellosis, nodular dermatitis, sheep and goat pox)</t>
  </si>
  <si>
    <t>Field studies using the allergy method will be conducted for animal infectious diseases and tuberculosis: serological test of large cattle for brucellosis 2,700,000 enzootic leucosis large cattle serological test 2026 - 1,340,000; 2027 850,000; diagnostic laboratory tests 5,050,000 samples for tuberculosis field allergy method survey of around 1,940,000 samples</t>
  </si>
  <si>
    <t xml:space="preserve">Taking 485 samples of biological material (blood) of live animals and feed of food-producing animals, testing for 15 indicators and making 1,880 tests; testing about 188 samples to monitor the quality of veterinary preparations; to test for salmonellosis and enterobacteria, 25-25 samples will be drawing and tested from 1 enterprise of processed food for pets biannually (a total of 100 samples from 1 enterprise a year), and 5-5 samples biannually from 1 enterprise producing fish powder (a total of 80 samples from 4 enterprises a year).  Moreover, during the year, for the potential recognition of new enterprises of fish powder or ad hoc inspection of a recognized enterprise and for the investigation of salmonellosis and enterobacteria, additionally 10 samples will be tested; annually scheduled inspection of up to 935 facilities subjected to veterinary control will be performed. </t>
  </si>
  <si>
    <t>Up to 6,000 samples will be drawn and lab tested for the identification of plant quarantine organisms</t>
  </si>
  <si>
    <t xml:space="preserve">OUTCOME INDICATOR: 3.3.1
</t>
  </si>
  <si>
    <t xml:space="preserve">OUTCOME INDICATOR : 3.4.1
</t>
  </si>
  <si>
    <t>The share of qualified nurseries compliant with international requirements and standards within the nurseries inspected by the Scientific-Research Center of Agriculture</t>
  </si>
  <si>
    <t>186.347 ha</t>
  </si>
  <si>
    <t>196,200 ha</t>
  </si>
  <si>
    <t>203,355 ha</t>
  </si>
  <si>
    <t>Permits to use the quality mark issued;
Guides Developed.</t>
  </si>
  <si>
    <t>100 000 m3</t>
  </si>
  <si>
    <t>170 000 m3</t>
  </si>
  <si>
    <t>190 000 m3</t>
  </si>
  <si>
    <t>National Food Agency Report, LEPL</t>
  </si>
  <si>
    <t>Annual reports of the Scientific-Research Center of Agriculture, LEPL</t>
  </si>
  <si>
    <t>13; 15; 6</t>
  </si>
  <si>
    <t>LDT "Georgian Amelioration" Report</t>
  </si>
  <si>
    <t>Rural Development Agency, NCLE website</t>
  </si>
  <si>
    <t>Rural Development Agency, NCLE Report</t>
  </si>
  <si>
    <t>2; 4; 5; 8;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</si>
</sst>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 #,##0_-;_-* &quot;-&quot;??_-;_-@_-"/>
    <numFmt numFmtId="165" formatCode="_(* #,##0_);_(* \(#,##0\);_(* &quot;-&quot;??_);_(@_)"/>
  </numFmts>
  <fonts count="16"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1"/>
      <color theme="1"/>
      <name val="Calibri"/>
      <family val="2"/>
      <scheme val="major"/>
    </font>
    <font>
      <b/>
      <sz val="11"/>
      <color rgb="FF000000"/>
      <name val="Calibri"/>
      <family val="2"/>
      <scheme val="major"/>
    </font>
    <font>
      <sz val="11"/>
      <name val="Calibri"/>
      <family val="2"/>
      <scheme val="major"/>
    </font>
    <font>
      <sz val="11"/>
      <color rgb="FF000000"/>
      <name val="Calibri"/>
      <family val="2"/>
      <scheme val="major"/>
    </font>
    <font>
      <b/>
      <sz val="11"/>
      <color theme="1"/>
      <name val="Calibri"/>
      <family val="2"/>
      <scheme val="major"/>
    </font>
    <font>
      <sz val="11"/>
      <color rgb="FFFF0000"/>
      <name val="Calibri"/>
      <family val="2"/>
      <scheme val="major"/>
    </font>
    <font>
      <u/>
      <sz val="11"/>
      <name val="Calibri"/>
      <family val="2"/>
      <scheme val="major"/>
    </font>
    <font>
      <b/>
      <sz val="11"/>
      <name val="Calibri"/>
      <family val="2"/>
      <scheme val="major"/>
    </font>
    <font>
      <u/>
      <sz val="11"/>
      <color rgb="FF000000"/>
      <name val="Calibri"/>
      <family val="2"/>
      <scheme val="major"/>
    </font>
    <font>
      <u/>
      <sz val="11"/>
      <color theme="10"/>
      <name val="Calibri"/>
      <family val="2"/>
      <scheme val="major"/>
    </font>
    <font>
      <u/>
      <sz val="11"/>
      <color theme="1"/>
      <name val="Calibri"/>
      <family val="2"/>
      <scheme val="major"/>
    </font>
  </fonts>
  <fills count="35">
    <fill>
      <patternFill patternType="none"/>
    </fill>
    <fill>
      <patternFill patternType="gray125"/>
    </fill>
    <fill>
      <patternFill patternType="solid">
        <fgColor theme="5"/>
        <bgColor theme="5"/>
      </patternFill>
    </fill>
    <fill>
      <patternFill patternType="solid">
        <fgColor rgb="FF5B9BD4"/>
        <bgColor rgb="FF5B9BD4"/>
      </patternFill>
    </fill>
    <fill>
      <patternFill patternType="solid">
        <fgColor rgb="FFDEEAF6"/>
        <bgColor rgb="FFDEEAF6"/>
      </patternFill>
    </fill>
    <fill>
      <patternFill patternType="solid">
        <fgColor rgb="FF9CC2E4"/>
        <bgColor rgb="FF9CC2E4"/>
      </patternFill>
    </fill>
    <fill>
      <patternFill patternType="solid">
        <fgColor rgb="FF6FAC46"/>
        <bgColor rgb="FF6FAC46"/>
      </patternFill>
    </fill>
    <fill>
      <patternFill patternType="solid">
        <fgColor rgb="FFE1EED9"/>
        <bgColor rgb="FFE1EED9"/>
      </patternFill>
    </fill>
    <fill>
      <patternFill patternType="solid">
        <fgColor rgb="FFA8D08D"/>
        <bgColor rgb="FFA8D08D"/>
      </patternFill>
    </fill>
    <fill>
      <patternFill patternType="solid">
        <fgColor rgb="FFA5A5A5"/>
        <bgColor rgb="FFA5A5A5"/>
      </patternFill>
    </fill>
    <fill>
      <patternFill patternType="solid">
        <fgColor rgb="FFFFFFFF"/>
        <bgColor rgb="FFFFFFFF"/>
      </patternFill>
    </fill>
    <fill>
      <patternFill patternType="solid">
        <fgColor rgb="FF999999"/>
        <bgColor rgb="FF999999"/>
      </patternFill>
    </fill>
    <fill>
      <patternFill patternType="solid">
        <fgColor rgb="FFE2EFD9"/>
        <bgColor rgb="FFE2EFD9"/>
      </patternFill>
    </fill>
    <fill>
      <patternFill patternType="solid">
        <fgColor theme="0"/>
        <bgColor rgb="FFA5A5A5"/>
      </patternFill>
    </fill>
    <fill>
      <patternFill patternType="solid">
        <fgColor rgb="FF999999"/>
        <bgColor rgb="FFA5A5A5"/>
      </patternFill>
    </fill>
    <fill>
      <patternFill patternType="solid">
        <fgColor theme="9" tint="0.79998168889431442"/>
        <bgColor rgb="FFE1EED9"/>
      </patternFill>
    </fill>
    <fill>
      <patternFill patternType="solid">
        <fgColor theme="9"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bgColor rgb="FFFFFFFF"/>
      </patternFill>
    </fill>
    <fill>
      <patternFill patternType="solid">
        <fgColor theme="4" tint="0.79998168889431442"/>
        <bgColor rgb="FFDEEAF6"/>
      </patternFill>
    </fill>
    <fill>
      <patternFill patternType="solid">
        <fgColor theme="0" tint="-0.34998626667073579"/>
        <bgColor rgb="FFA5A5A5"/>
      </patternFill>
    </fill>
    <fill>
      <patternFill patternType="solid">
        <fgColor theme="4" tint="0.79998168889431442"/>
        <bgColor indexed="64"/>
      </patternFill>
    </fill>
    <fill>
      <patternFill patternType="solid">
        <fgColor theme="2" tint="-0.34998626667073579"/>
        <bgColor rgb="FF999999"/>
      </patternFill>
    </fill>
    <fill>
      <patternFill patternType="solid">
        <fgColor theme="0" tint="-0.249977111117893"/>
        <bgColor rgb="FF999999"/>
      </patternFill>
    </fill>
    <fill>
      <patternFill patternType="solid">
        <fgColor theme="0" tint="-0.499984740745262"/>
        <bgColor rgb="FF999999"/>
      </patternFill>
    </fill>
    <fill>
      <patternFill patternType="solid">
        <fgColor theme="2"/>
        <bgColor indexed="64"/>
      </patternFill>
    </fill>
    <fill>
      <patternFill patternType="solid">
        <fgColor theme="0" tint="-0.249977111117893"/>
        <bgColor rgb="FFA5A5A5"/>
      </patternFill>
    </fill>
    <fill>
      <patternFill patternType="solid">
        <fgColor theme="0" tint="-0.34998626667073579"/>
        <bgColor rgb="FF999999"/>
      </patternFill>
    </fill>
    <fill>
      <patternFill patternType="solid">
        <fgColor theme="4" tint="0.79998168889431442"/>
        <bgColor rgb="FFE1EED9"/>
      </patternFill>
    </fill>
    <fill>
      <patternFill patternType="solid">
        <fgColor theme="4" tint="0.59999389629810485"/>
        <bgColor rgb="FF9CC2E4"/>
      </patternFill>
    </fill>
    <fill>
      <patternFill patternType="solid">
        <fgColor theme="4" tint="0.59999389629810485"/>
        <bgColor indexed="64"/>
      </patternFill>
    </fill>
    <fill>
      <patternFill patternType="solid">
        <fgColor theme="9" tint="0.39997558519241921"/>
        <bgColor rgb="FFA8D08D"/>
      </patternFill>
    </fill>
    <fill>
      <patternFill patternType="solid">
        <fgColor theme="9" tint="0.39997558519241921"/>
        <bgColor indexed="64"/>
      </patternFill>
    </fill>
    <fill>
      <patternFill patternType="solid">
        <fgColor theme="6"/>
        <bgColor rgb="FFA5A5A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cellStyleXfs>
  <cellXfs count="285">
    <xf numFmtId="0" fontId="0" fillId="0" borderId="0" xfId="0" applyFont="1" applyAlignment="1"/>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vertical="center" wrapText="1"/>
    </xf>
    <xf numFmtId="0" fontId="8" fillId="4" borderId="1" xfId="0" applyFont="1" applyFill="1" applyBorder="1" applyAlignment="1">
      <alignment vertical="center" wrapText="1"/>
    </xf>
    <xf numFmtId="0" fontId="5"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20"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7" borderId="1" xfId="0" applyFont="1" applyFill="1" applyBorder="1" applyAlignment="1">
      <alignment horizontal="left" vertical="center" wrapText="1"/>
    </xf>
    <xf numFmtId="0" fontId="6" fillId="8" borderId="1" xfId="0" applyFont="1" applyFill="1" applyBorder="1" applyAlignment="1">
      <alignment vertical="center" wrapText="1"/>
    </xf>
    <xf numFmtId="0" fontId="8" fillId="7" borderId="1" xfId="0" applyFont="1" applyFill="1" applyBorder="1" applyAlignment="1">
      <alignment horizontal="left" vertical="center" wrapText="1"/>
    </xf>
    <xf numFmtId="0" fontId="5" fillId="8" borderId="1" xfId="0" applyFont="1" applyFill="1" applyBorder="1" applyAlignment="1">
      <alignment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8"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5" borderId="1" xfId="0" applyFont="1" applyFill="1" applyBorder="1" applyAlignment="1">
      <alignment horizontal="left" vertical="center" wrapText="1"/>
    </xf>
    <xf numFmtId="9" fontId="8" fillId="15" borderId="1" xfId="0" applyNumberFormat="1" applyFont="1" applyFill="1" applyBorder="1" applyAlignment="1">
      <alignment horizontal="center" vertical="center" wrapText="1"/>
    </xf>
    <xf numFmtId="9" fontId="8" fillId="15"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9" fillId="9"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9" fillId="14"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9" fillId="9" borderId="1" xfId="0" applyFont="1" applyFill="1" applyBorder="1" applyAlignment="1">
      <alignment horizontal="center" vertical="center"/>
    </xf>
    <xf numFmtId="0" fontId="5" fillId="17" borderId="1" xfId="0" applyFont="1" applyFill="1" applyBorder="1" applyAlignment="1">
      <alignment horizontal="left" vertical="center" wrapText="1"/>
    </xf>
    <xf numFmtId="0" fontId="8" fillId="1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9" fillId="14" borderId="1" xfId="0" applyFont="1" applyFill="1" applyBorder="1" applyAlignment="1">
      <alignment horizontal="center" vertical="center"/>
    </xf>
    <xf numFmtId="0" fontId="7" fillId="17" borderId="1" xfId="0" applyFont="1" applyFill="1" applyBorder="1" applyAlignment="1">
      <alignment horizontal="left" vertical="center" wrapText="1"/>
    </xf>
    <xf numFmtId="0" fontId="9" fillId="21" borderId="1" xfId="0" applyFont="1" applyFill="1" applyBorder="1" applyAlignment="1">
      <alignment horizontal="center" vertical="center"/>
    </xf>
    <xf numFmtId="0" fontId="7" fillId="17" borderId="1" xfId="0" applyFont="1" applyFill="1" applyBorder="1" applyAlignment="1">
      <alignment horizontal="left" vertical="center" wrapText="1"/>
    </xf>
    <xf numFmtId="0" fontId="7" fillId="17" borderId="1" xfId="0" applyFont="1" applyFill="1" applyBorder="1" applyAlignment="1">
      <alignment horizontal="center" vertical="center" wrapText="1"/>
    </xf>
    <xf numFmtId="0" fontId="7" fillId="17" borderId="1" xfId="0" applyFont="1" applyFill="1" applyBorder="1" applyAlignment="1">
      <alignment horizontal="center" vertical="center"/>
    </xf>
    <xf numFmtId="3" fontId="7" fillId="17" borderId="1" xfId="0" applyNumberFormat="1" applyFont="1" applyFill="1" applyBorder="1" applyAlignment="1">
      <alignment horizontal="right" vertical="center"/>
    </xf>
    <xf numFmtId="0" fontId="7" fillId="17" borderId="1" xfId="0" applyFont="1" applyFill="1" applyBorder="1" applyAlignment="1">
      <alignment horizontal="center" vertical="center"/>
    </xf>
    <xf numFmtId="0" fontId="10" fillId="0" borderId="1" xfId="0" applyFont="1" applyBorder="1" applyAlignment="1">
      <alignment horizontal="center" vertical="center"/>
    </xf>
    <xf numFmtId="3" fontId="7" fillId="0" borderId="1" xfId="0" applyNumberFormat="1" applyFont="1" applyFill="1" applyBorder="1" applyAlignment="1">
      <alignment horizontal="right" vertical="center"/>
    </xf>
    <xf numFmtId="0" fontId="7" fillId="17" borderId="1" xfId="0" applyFont="1" applyFill="1" applyBorder="1" applyAlignment="1">
      <alignment horizontal="right" vertical="center"/>
    </xf>
    <xf numFmtId="0" fontId="7" fillId="0" borderId="1" xfId="0" applyFont="1" applyFill="1" applyBorder="1" applyAlignment="1">
      <alignment horizontal="right" vertical="center"/>
    </xf>
    <xf numFmtId="3" fontId="7" fillId="17" borderId="1" xfId="0" applyNumberFormat="1" applyFont="1" applyFill="1" applyBorder="1" applyAlignment="1">
      <alignment horizontal="right" vertical="center"/>
    </xf>
    <xf numFmtId="0" fontId="10" fillId="0" borderId="1" xfId="0" applyFont="1" applyBorder="1" applyAlignment="1">
      <alignment vertical="center"/>
    </xf>
    <xf numFmtId="3" fontId="7" fillId="0" borderId="1" xfId="0" applyNumberFormat="1" applyFont="1" applyFill="1" applyBorder="1" applyAlignment="1">
      <alignment horizontal="right" vertical="center"/>
    </xf>
    <xf numFmtId="0" fontId="9" fillId="9" borderId="1" xfId="0" applyFont="1" applyFill="1" applyBorder="1" applyAlignment="1">
      <alignment horizontal="center" vertical="center"/>
    </xf>
    <xf numFmtId="0" fontId="5" fillId="0" borderId="1" xfId="0" applyFont="1" applyBorder="1" applyAlignment="1">
      <alignment horizontal="center" vertical="center"/>
    </xf>
    <xf numFmtId="0" fontId="7" fillId="17" borderId="1" xfId="1" applyFont="1" applyFill="1" applyBorder="1" applyAlignment="1">
      <alignment horizontal="left" vertical="center" wrapText="1"/>
    </xf>
    <xf numFmtId="0" fontId="5" fillId="17" borderId="1" xfId="0" applyFont="1" applyFill="1" applyBorder="1" applyAlignment="1">
      <alignment vertical="center"/>
    </xf>
    <xf numFmtId="3" fontId="7" fillId="0" borderId="1" xfId="0" applyNumberFormat="1" applyFont="1" applyFill="1" applyBorder="1" applyAlignment="1">
      <alignment vertical="center"/>
    </xf>
    <xf numFmtId="0" fontId="7" fillId="0" borderId="1" xfId="0" applyFont="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Border="1" applyAlignment="1">
      <alignment vertical="center" wrapText="1"/>
    </xf>
    <xf numFmtId="3" fontId="5" fillId="0" borderId="1" xfId="0" applyNumberFormat="1" applyFont="1" applyFill="1" applyBorder="1" applyAlignment="1">
      <alignment vertical="center" wrapText="1"/>
    </xf>
    <xf numFmtId="3" fontId="5" fillId="17" borderId="1" xfId="0" applyNumberFormat="1" applyFont="1" applyFill="1" applyBorder="1" applyAlignment="1">
      <alignment vertical="center"/>
    </xf>
    <xf numFmtId="0" fontId="7" fillId="26" borderId="1" xfId="0" applyFont="1" applyFill="1" applyBorder="1" applyAlignment="1">
      <alignment horizontal="left" vertical="center" wrapText="1"/>
    </xf>
    <xf numFmtId="0" fontId="9" fillId="27" borderId="1" xfId="0" applyFont="1" applyFill="1" applyBorder="1" applyAlignment="1">
      <alignment horizontal="center" vertical="center"/>
    </xf>
    <xf numFmtId="0" fontId="8" fillId="17" borderId="1" xfId="0" applyFont="1" applyFill="1" applyBorder="1" applyAlignment="1">
      <alignment horizontal="left" vertical="center" wrapText="1"/>
    </xf>
    <xf numFmtId="0" fontId="8" fillId="17" borderId="1" xfId="0" applyFont="1" applyFill="1" applyBorder="1" applyAlignment="1">
      <alignment horizontal="center" vertical="center" wrapText="1"/>
    </xf>
    <xf numFmtId="0" fontId="5" fillId="17" borderId="1" xfId="0" applyFont="1" applyFill="1" applyBorder="1" applyAlignment="1">
      <alignment vertical="center" wrapText="1"/>
    </xf>
    <xf numFmtId="0" fontId="5" fillId="0" borderId="1" xfId="0" applyFont="1" applyBorder="1" applyAlignment="1">
      <alignment horizontal="center" vertical="center"/>
    </xf>
    <xf numFmtId="3" fontId="7" fillId="17" borderId="1" xfId="0" applyNumberFormat="1" applyFont="1" applyFill="1" applyBorder="1" applyAlignment="1">
      <alignment vertical="center"/>
    </xf>
    <xf numFmtId="0" fontId="7" fillId="7" borderId="1" xfId="0" applyFont="1" applyFill="1" applyBorder="1" applyAlignment="1">
      <alignment vertical="center" wrapText="1"/>
    </xf>
    <xf numFmtId="0" fontId="8" fillId="7"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3" fontId="8" fillId="15" borderId="1" xfId="0" applyNumberFormat="1" applyFont="1" applyFill="1" applyBorder="1" applyAlignment="1">
      <alignment horizontal="center" vertical="center" wrapText="1"/>
    </xf>
    <xf numFmtId="2" fontId="7" fillId="15" borderId="1" xfId="0" applyNumberFormat="1" applyFont="1" applyFill="1" applyBorder="1" applyAlignment="1">
      <alignment horizontal="center" vertical="center" wrapText="1"/>
    </xf>
    <xf numFmtId="0" fontId="5" fillId="15" borderId="1" xfId="0" applyFont="1" applyFill="1" applyBorder="1" applyAlignment="1">
      <alignment horizontal="left" vertical="center" wrapText="1"/>
    </xf>
    <xf numFmtId="0" fontId="6" fillId="14"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0" fontId="7" fillId="19" borderId="1" xfId="0" applyFont="1" applyFill="1" applyBorder="1" applyAlignment="1">
      <alignment horizontal="left" vertical="center" wrapText="1"/>
    </xf>
    <xf numFmtId="0" fontId="8" fillId="19" borderId="1" xfId="0" applyFont="1" applyFill="1" applyBorder="1" applyAlignment="1">
      <alignment vertical="center" wrapText="1"/>
    </xf>
    <xf numFmtId="3" fontId="8" fillId="19" borderId="1" xfId="0" applyNumberFormat="1" applyFont="1" applyFill="1" applyBorder="1" applyAlignment="1">
      <alignment horizontal="center" vertical="center" wrapText="1"/>
    </xf>
    <xf numFmtId="3" fontId="8" fillId="0" borderId="1" xfId="0" applyNumberFormat="1" applyFont="1" applyFill="1" applyBorder="1" applyAlignment="1">
      <alignment horizontal="right" vertical="center" wrapText="1"/>
    </xf>
    <xf numFmtId="3" fontId="8" fillId="19" borderId="1" xfId="0" applyNumberFormat="1" applyFont="1" applyFill="1" applyBorder="1" applyAlignment="1">
      <alignment horizontal="right" vertical="center" wrapText="1"/>
    </xf>
    <xf numFmtId="0" fontId="8" fillId="19"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3" fontId="8" fillId="17" borderId="1" xfId="0" applyNumberFormat="1" applyFont="1" applyFill="1" applyBorder="1" applyAlignment="1">
      <alignment horizontal="right" vertical="center" wrapText="1"/>
    </xf>
    <xf numFmtId="3" fontId="7" fillId="17" borderId="1" xfId="0" applyNumberFormat="1" applyFont="1" applyFill="1" applyBorder="1" applyAlignment="1">
      <alignment horizontal="right" vertical="center" wrapText="1"/>
    </xf>
    <xf numFmtId="3" fontId="7" fillId="19"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8" fillId="19" borderId="1" xfId="0" applyFont="1" applyFill="1" applyBorder="1" applyAlignment="1">
      <alignment horizontal="center" vertical="center" wrapText="1"/>
    </xf>
    <xf numFmtId="0" fontId="8" fillId="17" borderId="1" xfId="0" applyFont="1" applyFill="1" applyBorder="1" applyAlignment="1">
      <alignment vertical="center" wrapText="1"/>
    </xf>
    <xf numFmtId="3" fontId="8" fillId="17" borderId="1" xfId="0" applyNumberFormat="1" applyFont="1" applyFill="1" applyBorder="1" applyAlignment="1">
      <alignment horizontal="center" vertical="center" wrapText="1"/>
    </xf>
    <xf numFmtId="3" fontId="5" fillId="17" borderId="1" xfId="0" applyNumberFormat="1" applyFont="1" applyFill="1" applyBorder="1" applyAlignment="1">
      <alignment horizontal="right" vertical="center"/>
    </xf>
    <xf numFmtId="0" fontId="12" fillId="14" borderId="1" xfId="0" applyFont="1" applyFill="1" applyBorder="1" applyAlignment="1">
      <alignment horizontal="center" vertical="center" wrapText="1"/>
    </xf>
    <xf numFmtId="3" fontId="5" fillId="0" borderId="1" xfId="0" applyNumberFormat="1" applyFont="1" applyFill="1" applyBorder="1" applyAlignment="1">
      <alignment horizontal="right" vertical="center"/>
    </xf>
    <xf numFmtId="0" fontId="6" fillId="21" borderId="1" xfId="0" applyFont="1" applyFill="1" applyBorder="1" applyAlignment="1">
      <alignment horizontal="center" vertical="center" wrapText="1"/>
    </xf>
    <xf numFmtId="0" fontId="5" fillId="0" borderId="1" xfId="0" applyFont="1" applyBorder="1" applyAlignment="1">
      <alignment horizontal="left" vertical="center" wrapText="1"/>
    </xf>
    <xf numFmtId="164" fontId="8" fillId="17" borderId="1" xfId="2" applyNumberFormat="1" applyFont="1" applyFill="1" applyBorder="1" applyAlignment="1">
      <alignment vertical="center" wrapText="1"/>
    </xf>
    <xf numFmtId="164" fontId="8" fillId="0" borderId="1" xfId="2" applyNumberFormat="1" applyFont="1" applyFill="1" applyBorder="1" applyAlignment="1">
      <alignment horizontal="right" vertical="center" wrapText="1"/>
    </xf>
    <xf numFmtId="0" fontId="12" fillId="21" borderId="1" xfId="0" applyFont="1" applyFill="1" applyBorder="1" applyAlignment="1">
      <alignment horizontal="center" vertical="center" wrapText="1"/>
    </xf>
    <xf numFmtId="164" fontId="8" fillId="0" borderId="1" xfId="2" applyNumberFormat="1" applyFont="1" applyFill="1" applyBorder="1" applyAlignment="1">
      <alignment vertical="center" wrapText="1"/>
    </xf>
    <xf numFmtId="0" fontId="6" fillId="34" borderId="1" xfId="0" applyFont="1" applyFill="1" applyBorder="1" applyAlignment="1">
      <alignment horizontal="center" vertical="center" wrapText="1"/>
    </xf>
    <xf numFmtId="0" fontId="8" fillId="10" borderId="1" xfId="0" applyFont="1" applyFill="1" applyBorder="1" applyAlignment="1">
      <alignment vertical="center" wrapText="1"/>
    </xf>
    <xf numFmtId="3" fontId="8" fillId="10" borderId="1" xfId="0" applyNumberFormat="1" applyFont="1" applyFill="1" applyBorder="1" applyAlignment="1">
      <alignment horizontal="center" vertical="center" wrapText="1"/>
    </xf>
    <xf numFmtId="0" fontId="5" fillId="19" borderId="1" xfId="0" applyFont="1" applyFill="1" applyBorder="1" applyAlignment="1">
      <alignment horizontal="left" vertical="center" wrapText="1"/>
    </xf>
    <xf numFmtId="164" fontId="8" fillId="19" borderId="1" xfId="2" applyNumberFormat="1" applyFont="1" applyFill="1" applyBorder="1" applyAlignment="1">
      <alignment vertical="center" wrapText="1"/>
    </xf>
    <xf numFmtId="3" fontId="8" fillId="19" borderId="1" xfId="0" applyNumberFormat="1" applyFont="1" applyFill="1" applyBorder="1" applyAlignment="1">
      <alignment vertical="center" wrapText="1"/>
    </xf>
    <xf numFmtId="0" fontId="7" fillId="19" borderId="1" xfId="0" applyFont="1" applyFill="1" applyBorder="1" applyAlignment="1">
      <alignment vertical="center" wrapText="1"/>
    </xf>
    <xf numFmtId="0" fontId="5" fillId="19" borderId="1" xfId="0" applyFont="1" applyFill="1" applyBorder="1" applyAlignment="1">
      <alignment horizontal="center" vertical="center" wrapText="1"/>
    </xf>
    <xf numFmtId="4" fontId="8" fillId="17" borderId="1" xfId="0" applyNumberFormat="1" applyFont="1" applyFill="1" applyBorder="1" applyAlignment="1">
      <alignment horizontal="center" vertical="center" wrapText="1"/>
    </xf>
    <xf numFmtId="3" fontId="8" fillId="10" borderId="1" xfId="0" applyNumberFormat="1" applyFont="1" applyFill="1" applyBorder="1" applyAlignment="1">
      <alignment horizontal="right" vertical="center" wrapText="1"/>
    </xf>
    <xf numFmtId="0" fontId="8" fillId="7" borderId="1" xfId="0" applyFont="1" applyFill="1" applyBorder="1" applyAlignment="1">
      <alignment vertical="center" wrapText="1"/>
    </xf>
    <xf numFmtId="0" fontId="8" fillId="7"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9" fillId="11" borderId="1" xfId="0" applyFont="1" applyFill="1" applyBorder="1" applyAlignment="1">
      <alignment horizontal="center" vertical="center"/>
    </xf>
    <xf numFmtId="0" fontId="6" fillId="18"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13" borderId="1" xfId="0" applyFont="1" applyFill="1" applyBorder="1" applyAlignment="1">
      <alignment horizontal="center" vertical="center" wrapText="1"/>
    </xf>
    <xf numFmtId="3" fontId="7" fillId="17"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3" fontId="8" fillId="0" borderId="1" xfId="0" applyNumberFormat="1" applyFont="1" applyBorder="1" applyAlignment="1">
      <alignment horizontal="right" vertical="center" wrapText="1"/>
    </xf>
    <xf numFmtId="0" fontId="8" fillId="10" borderId="1" xfId="0" applyFont="1" applyFill="1" applyBorder="1" applyAlignment="1">
      <alignment horizontal="left" vertical="center" wrapText="1"/>
    </xf>
    <xf numFmtId="0" fontId="7" fillId="10" borderId="1" xfId="0" applyFont="1" applyFill="1" applyBorder="1" applyAlignment="1">
      <alignment vertical="center" wrapText="1"/>
    </xf>
    <xf numFmtId="0" fontId="6" fillId="11" borderId="1"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8" fillId="16" borderId="1" xfId="0" applyFont="1" applyFill="1" applyBorder="1" applyAlignment="1">
      <alignment vertical="center" wrapText="1"/>
    </xf>
    <xf numFmtId="0" fontId="5" fillId="32" borderId="1" xfId="0" applyFont="1" applyFill="1" applyBorder="1" applyAlignment="1">
      <alignment vertical="center" wrapText="1"/>
    </xf>
    <xf numFmtId="0" fontId="8"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3" fontId="7" fillId="16" borderId="1" xfId="0" applyNumberFormat="1" applyFont="1" applyFill="1" applyBorder="1" applyAlignment="1">
      <alignment horizontal="center" vertical="center" wrapText="1"/>
    </xf>
    <xf numFmtId="3" fontId="7" fillId="16" borderId="1" xfId="0" applyNumberFormat="1" applyFont="1" applyFill="1" applyBorder="1" applyAlignment="1">
      <alignment horizontal="center" vertical="center" wrapText="1"/>
    </xf>
    <xf numFmtId="0" fontId="10" fillId="32" borderId="1" xfId="0" applyFont="1" applyFill="1" applyBorder="1" applyAlignment="1">
      <alignment vertical="center" wrapText="1"/>
    </xf>
    <xf numFmtId="0" fontId="5"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vertical="center" wrapText="1"/>
    </xf>
    <xf numFmtId="3" fontId="8" fillId="10" borderId="1" xfId="0" applyNumberFormat="1" applyFont="1" applyFill="1" applyBorder="1" applyAlignment="1">
      <alignment vertical="center" wrapText="1"/>
    </xf>
    <xf numFmtId="0" fontId="12" fillId="11" borderId="1" xfId="0" applyFont="1" applyFill="1" applyBorder="1" applyAlignment="1">
      <alignment horizontal="center" vertical="center" wrapText="1"/>
    </xf>
    <xf numFmtId="0" fontId="5" fillId="0" borderId="1" xfId="0" applyFont="1" applyFill="1" applyBorder="1" applyAlignment="1">
      <alignment vertical="center"/>
    </xf>
    <xf numFmtId="165" fontId="8" fillId="10" borderId="1" xfId="2" applyNumberFormat="1" applyFont="1" applyFill="1" applyBorder="1" applyAlignment="1">
      <alignment horizontal="right" vertical="center" wrapText="1"/>
    </xf>
    <xf numFmtId="165" fontId="5" fillId="0" borderId="1" xfId="2" applyNumberFormat="1" applyFont="1" applyFill="1" applyBorder="1" applyAlignment="1">
      <alignment horizontal="right" vertical="center" wrapText="1"/>
    </xf>
    <xf numFmtId="165" fontId="8" fillId="0" borderId="1" xfId="2" applyNumberFormat="1" applyFont="1" applyFill="1" applyBorder="1" applyAlignment="1">
      <alignment horizontal="right" vertical="center" wrapText="1"/>
    </xf>
    <xf numFmtId="0" fontId="7" fillId="19" borderId="1" xfId="0" applyFont="1" applyFill="1" applyBorder="1" applyAlignment="1">
      <alignment horizontal="center" vertical="center" wrapText="1"/>
    </xf>
    <xf numFmtId="165" fontId="7" fillId="17" borderId="1" xfId="2" applyNumberFormat="1" applyFont="1" applyFill="1" applyBorder="1" applyAlignment="1">
      <alignment horizontal="right" vertical="center" wrapText="1"/>
    </xf>
    <xf numFmtId="43" fontId="7" fillId="0" borderId="1" xfId="2" applyFont="1" applyFill="1" applyBorder="1" applyAlignment="1">
      <alignment horizontal="center" vertical="center" wrapText="1"/>
    </xf>
    <xf numFmtId="43" fontId="7" fillId="0" borderId="1" xfId="2" applyFont="1" applyFill="1" applyBorder="1" applyAlignment="1">
      <alignment vertical="center" wrapText="1"/>
    </xf>
    <xf numFmtId="0" fontId="7" fillId="0" borderId="1" xfId="0" applyFont="1" applyFill="1" applyBorder="1" applyAlignment="1">
      <alignment vertical="center" wrapText="1"/>
    </xf>
    <xf numFmtId="165" fontId="7" fillId="0" borderId="1" xfId="2" applyNumberFormat="1" applyFont="1" applyFill="1" applyBorder="1" applyAlignment="1">
      <alignment horizontal="right" vertical="center" wrapText="1"/>
    </xf>
    <xf numFmtId="165" fontId="5" fillId="17" borderId="1" xfId="2" applyNumberFormat="1" applyFont="1" applyFill="1" applyBorder="1" applyAlignment="1">
      <alignment horizontal="right" vertical="center" wrapText="1"/>
    </xf>
    <xf numFmtId="43" fontId="7" fillId="19" borderId="1" xfId="2" applyFont="1" applyFill="1" applyBorder="1" applyAlignment="1">
      <alignment horizontal="center" vertical="center" wrapText="1"/>
    </xf>
    <xf numFmtId="165" fontId="10" fillId="0" borderId="1" xfId="2" applyNumberFormat="1" applyFont="1" applyFill="1" applyBorder="1" applyAlignment="1">
      <alignment horizontal="right" vertical="center" wrapText="1"/>
    </xf>
    <xf numFmtId="165" fontId="7" fillId="10" borderId="1" xfId="2" applyNumberFormat="1" applyFont="1" applyFill="1" applyBorder="1" applyAlignment="1">
      <alignment horizontal="right" vertical="center" wrapText="1"/>
    </xf>
    <xf numFmtId="0" fontId="7" fillId="0" borderId="1" xfId="0" applyFont="1" applyBorder="1" applyAlignment="1">
      <alignment vertical="center" wrapText="1"/>
    </xf>
    <xf numFmtId="0" fontId="12"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9" borderId="1" xfId="2" applyNumberFormat="1" applyFont="1" applyFill="1" applyBorder="1" applyAlignment="1">
      <alignment horizontal="center" vertical="center" wrapText="1"/>
    </xf>
    <xf numFmtId="165" fontId="5" fillId="19" borderId="1" xfId="2" applyNumberFormat="1" applyFont="1" applyFill="1" applyBorder="1" applyAlignment="1">
      <alignment horizontal="right" vertical="center" wrapText="1"/>
    </xf>
    <xf numFmtId="165" fontId="10" fillId="19" borderId="1" xfId="2" applyNumberFormat="1" applyFont="1" applyFill="1" applyBorder="1" applyAlignment="1">
      <alignment horizontal="right" vertical="center" wrapText="1"/>
    </xf>
    <xf numFmtId="0" fontId="7" fillId="15" borderId="1" xfId="0" applyFont="1" applyFill="1" applyBorder="1" applyAlignment="1">
      <alignment vertical="center" wrapText="1"/>
    </xf>
    <xf numFmtId="0" fontId="5" fillId="7" borderId="1" xfId="0" applyFont="1" applyFill="1" applyBorder="1" applyAlignment="1">
      <alignment horizontal="center" vertical="center" wrapText="1"/>
    </xf>
    <xf numFmtId="0" fontId="7" fillId="15" borderId="1" xfId="0" applyFont="1" applyFill="1" applyBorder="1" applyAlignment="1">
      <alignment horizontal="left" vertical="center" wrapText="1"/>
    </xf>
    <xf numFmtId="0" fontId="6" fillId="23" borderId="1" xfId="0" applyFont="1" applyFill="1" applyBorder="1" applyAlignment="1">
      <alignment horizontal="center" vertical="center" wrapText="1"/>
    </xf>
    <xf numFmtId="0" fontId="6" fillId="24" borderId="1" xfId="0" applyFont="1" applyFill="1" applyBorder="1" applyAlignment="1">
      <alignment horizontal="center" vertical="center" wrapText="1"/>
    </xf>
    <xf numFmtId="165" fontId="8" fillId="10" borderId="1" xfId="2" applyNumberFormat="1" applyFont="1" applyFill="1" applyBorder="1" applyAlignment="1">
      <alignment horizontal="center" vertical="center" wrapText="1"/>
    </xf>
    <xf numFmtId="165" fontId="8" fillId="0" borderId="1" xfId="2" applyNumberFormat="1" applyFont="1" applyFill="1" applyBorder="1" applyAlignment="1">
      <alignment horizontal="center" vertical="center" wrapText="1"/>
    </xf>
    <xf numFmtId="0" fontId="8" fillId="20"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8" fillId="20" borderId="1" xfId="0" applyFont="1" applyFill="1" applyBorder="1" applyAlignment="1">
      <alignment horizontal="center" vertical="center" wrapText="1"/>
    </xf>
    <xf numFmtId="0" fontId="5" fillId="30" borderId="1" xfId="0" applyFont="1" applyFill="1" applyBorder="1" applyAlignment="1">
      <alignment vertical="center" wrapText="1"/>
    </xf>
    <xf numFmtId="0" fontId="6" fillId="30" borderId="1" xfId="0" applyFont="1" applyFill="1" applyBorder="1" applyAlignment="1">
      <alignment horizontal="center" vertical="center" wrapText="1"/>
    </xf>
    <xf numFmtId="0" fontId="6" fillId="30" borderId="1" xfId="0" applyFont="1" applyFill="1" applyBorder="1" applyAlignment="1">
      <alignment horizontal="left" vertical="center" wrapText="1"/>
    </xf>
    <xf numFmtId="0" fontId="6" fillId="30" borderId="1" xfId="0" applyFont="1" applyFill="1" applyBorder="1" applyAlignment="1">
      <alignment horizontal="center" vertical="center" wrapText="1"/>
    </xf>
    <xf numFmtId="0" fontId="6" fillId="30" borderId="1" xfId="0" applyFont="1" applyFill="1" applyBorder="1" applyAlignment="1">
      <alignment horizontal="left" vertical="center" wrapText="1"/>
    </xf>
    <xf numFmtId="0" fontId="8" fillId="2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3" fontId="8" fillId="0" borderId="1" xfId="0" applyNumberFormat="1" applyFont="1" applyBorder="1" applyAlignment="1">
      <alignment horizontal="center" vertical="center" wrapText="1"/>
    </xf>
    <xf numFmtId="0" fontId="6" fillId="11"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8" fillId="10" borderId="1" xfId="0" applyNumberFormat="1" applyFont="1" applyFill="1" applyBorder="1" applyAlignment="1">
      <alignment horizontal="center" vertical="center" wrapText="1"/>
    </xf>
    <xf numFmtId="165" fontId="8" fillId="19" borderId="1" xfId="2" applyNumberFormat="1" applyFont="1" applyFill="1" applyBorder="1" applyAlignment="1">
      <alignment horizontal="center" vertical="center" wrapText="1"/>
    </xf>
    <xf numFmtId="165" fontId="8" fillId="17" borderId="1" xfId="2" applyNumberFormat="1" applyFont="1" applyFill="1" applyBorder="1" applyAlignment="1">
      <alignment horizontal="center" vertical="center" wrapText="1"/>
    </xf>
    <xf numFmtId="165" fontId="8" fillId="17" borderId="1" xfId="0" applyNumberFormat="1" applyFont="1" applyFill="1" applyBorder="1" applyAlignment="1">
      <alignment horizontal="center" vertical="center" wrapText="1"/>
    </xf>
    <xf numFmtId="0" fontId="5" fillId="0" borderId="0" xfId="0" applyFont="1" applyAlignment="1">
      <alignment vertical="center" wrapText="1"/>
    </xf>
    <xf numFmtId="0" fontId="8" fillId="15" borderId="1" xfId="0" applyFont="1" applyFill="1" applyBorder="1" applyAlignment="1">
      <alignment vertical="center" wrapText="1"/>
    </xf>
    <xf numFmtId="0" fontId="13" fillId="7" borderId="1" xfId="0" applyFont="1" applyFill="1" applyBorder="1" applyAlignment="1">
      <alignment horizontal="center" vertical="center" wrapText="1"/>
    </xf>
    <xf numFmtId="0" fontId="6" fillId="25" borderId="1" xfId="0" applyFont="1" applyFill="1" applyBorder="1" applyAlignment="1">
      <alignment horizontal="center" vertical="center" wrapText="1"/>
    </xf>
    <xf numFmtId="0" fontId="14" fillId="19" borderId="1" xfId="3"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3" fontId="5" fillId="15" borderId="1" xfId="0" applyNumberFormat="1" applyFont="1" applyFill="1" applyBorder="1" applyAlignment="1">
      <alignment horizontal="center" vertical="center" wrapText="1"/>
    </xf>
    <xf numFmtId="3" fontId="5" fillId="15"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3" fontId="8" fillId="17" borderId="1" xfId="0" applyNumberFormat="1" applyFont="1" applyFill="1" applyBorder="1" applyAlignment="1">
      <alignment horizontal="right" vertical="center" wrapText="1"/>
    </xf>
    <xf numFmtId="0" fontId="8" fillId="10" borderId="1" xfId="0" applyFont="1" applyFill="1" applyBorder="1" applyAlignment="1">
      <alignment horizontal="center" vertical="center" wrapText="1"/>
    </xf>
    <xf numFmtId="3" fontId="8" fillId="0" borderId="1" xfId="0" applyNumberFormat="1" applyFont="1" applyFill="1" applyBorder="1" applyAlignment="1">
      <alignment horizontal="right" vertical="center" wrapText="1"/>
    </xf>
    <xf numFmtId="0" fontId="8" fillId="17" borderId="1"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7" fillId="17" borderId="1" xfId="0" applyFont="1" applyFill="1" applyBorder="1" applyAlignment="1">
      <alignment vertical="center" wrapText="1"/>
    </xf>
    <xf numFmtId="0" fontId="9" fillId="4" borderId="1" xfId="0" applyFont="1" applyFill="1" applyBorder="1" applyAlignment="1">
      <alignment horizontal="left" vertical="center"/>
    </xf>
    <xf numFmtId="0" fontId="7" fillId="4" borderId="1" xfId="0" applyFont="1" applyFill="1" applyBorder="1" applyAlignment="1">
      <alignment vertical="center" wrapText="1"/>
    </xf>
    <xf numFmtId="0" fontId="8" fillId="29" borderId="1" xfId="0"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9" fontId="8" fillId="4" borderId="1" xfId="0" applyNumberFormat="1" applyFont="1" applyFill="1" applyBorder="1" applyAlignment="1">
      <alignment horizontal="center" vertical="center" wrapText="1"/>
    </xf>
    <xf numFmtId="9" fontId="8" fillId="4" borderId="1" xfId="0" applyNumberFormat="1" applyFont="1" applyFill="1" applyBorder="1" applyAlignment="1">
      <alignment horizontal="center" vertical="center" wrapText="1"/>
    </xf>
    <xf numFmtId="0" fontId="14" fillId="15" borderId="1" xfId="3" applyFont="1" applyFill="1" applyBorder="1" applyAlignment="1">
      <alignment horizontal="center" vertical="center" wrapText="1"/>
    </xf>
    <xf numFmtId="0" fontId="7" fillId="12"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3" fontId="8" fillId="15" borderId="1" xfId="0" applyNumberFormat="1" applyFont="1" applyFill="1" applyBorder="1" applyAlignment="1">
      <alignment horizontal="center" vertical="center" wrapText="1"/>
    </xf>
    <xf numFmtId="165" fontId="8" fillId="15" borderId="1" xfId="2" applyNumberFormat="1" applyFont="1" applyFill="1" applyBorder="1" applyAlignment="1">
      <alignment horizontal="center" vertical="center" wrapText="1"/>
    </xf>
    <xf numFmtId="9" fontId="8" fillId="7" borderId="1" xfId="4"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0" fontId="7" fillId="7" borderId="1" xfId="0" applyNumberFormat="1" applyFont="1" applyFill="1" applyBorder="1" applyAlignment="1">
      <alignment horizontal="center" vertical="center" wrapText="1"/>
    </xf>
    <xf numFmtId="9" fontId="8" fillId="7"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19" borderId="1" xfId="0" applyNumberFormat="1"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3" fontId="7" fillId="0" borderId="1" xfId="0" applyNumberFormat="1" applyFont="1" applyFill="1" applyBorder="1" applyAlignment="1">
      <alignment horizontal="right" vertical="center" wrapText="1"/>
    </xf>
    <xf numFmtId="49" fontId="6" fillId="11" borderId="1"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3" fontId="7" fillId="10" borderId="1" xfId="0" applyNumberFormat="1" applyFont="1" applyFill="1" applyBorder="1" applyAlignment="1">
      <alignment horizontal="right" vertical="center" wrapText="1"/>
    </xf>
    <xf numFmtId="0" fontId="7" fillId="10" borderId="1" xfId="0" applyFont="1" applyFill="1" applyBorder="1" applyAlignment="1">
      <alignment horizontal="center" vertical="center" wrapText="1"/>
    </xf>
    <xf numFmtId="3" fontId="7" fillId="0" borderId="1" xfId="0" applyNumberFormat="1" applyFont="1" applyFill="1" applyBorder="1" applyAlignment="1">
      <alignment horizontal="right" vertical="center" wrapText="1"/>
    </xf>
    <xf numFmtId="3" fontId="7" fillId="19"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xf>
    <xf numFmtId="0" fontId="7" fillId="10" borderId="1" xfId="0" applyFont="1" applyFill="1" applyBorder="1" applyAlignment="1">
      <alignment horizontal="right" vertical="center" wrapText="1"/>
    </xf>
    <xf numFmtId="0" fontId="7" fillId="0" borderId="1" xfId="0" applyFont="1" applyFill="1" applyBorder="1" applyAlignment="1">
      <alignment horizontal="right" vertical="center" wrapText="1"/>
    </xf>
    <xf numFmtId="3" fontId="7" fillId="10" borderId="1" xfId="0" applyNumberFormat="1" applyFont="1" applyFill="1" applyBorder="1" applyAlignment="1">
      <alignment horizontal="right" vertical="center" wrapText="1"/>
    </xf>
    <xf numFmtId="0" fontId="9" fillId="8" borderId="1" xfId="0" applyFont="1" applyFill="1" applyBorder="1" applyAlignment="1">
      <alignment vertical="center" wrapText="1"/>
    </xf>
    <xf numFmtId="0" fontId="7" fillId="7" borderId="1" xfId="0" applyFont="1" applyFill="1" applyBorder="1" applyAlignment="1">
      <alignment horizontal="center" vertical="center" wrapText="1"/>
    </xf>
    <xf numFmtId="3" fontId="7" fillId="7" borderId="1" xfId="0" applyNumberFormat="1" applyFont="1" applyFill="1" applyBorder="1" applyAlignment="1">
      <alignment vertical="center" wrapText="1"/>
    </xf>
    <xf numFmtId="3" fontId="7" fillId="7" borderId="1"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0" fontId="7" fillId="7" borderId="1" xfId="0" applyFont="1" applyFill="1" applyBorder="1" applyAlignment="1">
      <alignment horizontal="left" vertical="center" wrapText="1"/>
    </xf>
    <xf numFmtId="3" fontId="5" fillId="0"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7" fillId="1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right" vertical="center"/>
    </xf>
    <xf numFmtId="3" fontId="5" fillId="0" borderId="1" xfId="0" applyNumberFormat="1" applyFont="1" applyFill="1" applyBorder="1" applyAlignment="1">
      <alignment horizontal="right" vertical="center" wrapText="1"/>
    </xf>
    <xf numFmtId="0" fontId="5" fillId="19" borderId="1" xfId="0" applyFont="1" applyFill="1" applyBorder="1" applyAlignment="1">
      <alignment vertical="center" wrapText="1"/>
    </xf>
    <xf numFmtId="0" fontId="5" fillId="10" borderId="1" xfId="0" applyFont="1" applyFill="1" applyBorder="1" applyAlignment="1">
      <alignment vertical="center" wrapText="1"/>
    </xf>
    <xf numFmtId="3" fontId="7" fillId="10" borderId="1" xfId="0" applyNumberFormat="1" applyFont="1" applyFill="1" applyBorder="1" applyAlignment="1">
      <alignment horizontal="center" vertical="center" wrapText="1"/>
    </xf>
    <xf numFmtId="3" fontId="5" fillId="0" borderId="1" xfId="0" applyNumberFormat="1" applyFont="1" applyBorder="1" applyAlignment="1">
      <alignment horizontal="right" vertical="center"/>
    </xf>
    <xf numFmtId="0" fontId="6" fillId="2"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0" borderId="0" xfId="0" applyFont="1" applyAlignment="1">
      <alignment vertical="center"/>
    </xf>
    <xf numFmtId="0" fontId="7" fillId="0" borderId="1" xfId="0" applyFont="1" applyBorder="1" applyAlignment="1">
      <alignment vertical="center"/>
    </xf>
    <xf numFmtId="0" fontId="5" fillId="0" borderId="1" xfId="0" applyFont="1" applyBorder="1" applyAlignment="1">
      <alignment vertical="center"/>
    </xf>
    <xf numFmtId="0" fontId="5" fillId="22"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10" fillId="0" borderId="1" xfId="0" applyFont="1" applyFill="1" applyBorder="1" applyAlignment="1">
      <alignment horizontal="center" vertical="center"/>
    </xf>
    <xf numFmtId="3" fontId="5" fillId="0" borderId="0" xfId="0" applyNumberFormat="1"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5" fillId="17" borderId="1" xfId="0" applyFont="1" applyFill="1" applyBorder="1" applyAlignment="1">
      <alignment horizontal="right" vertical="center"/>
    </xf>
    <xf numFmtId="0" fontId="5" fillId="17" borderId="0" xfId="0" applyFont="1" applyFill="1" applyAlignment="1">
      <alignment vertical="center"/>
    </xf>
    <xf numFmtId="0" fontId="7" fillId="17" borderId="1" xfId="0" applyFont="1" applyFill="1" applyBorder="1" applyAlignment="1">
      <alignment vertical="center"/>
    </xf>
    <xf numFmtId="0" fontId="7" fillId="16" borderId="1" xfId="0" applyFont="1" applyFill="1" applyBorder="1" applyAlignment="1">
      <alignment vertical="center"/>
    </xf>
    <xf numFmtId="0" fontId="7" fillId="33" borderId="1" xfId="0" applyFont="1" applyFill="1" applyBorder="1" applyAlignment="1">
      <alignment vertical="center"/>
    </xf>
    <xf numFmtId="0" fontId="10" fillId="33" borderId="1" xfId="0" applyFont="1" applyFill="1" applyBorder="1" applyAlignment="1">
      <alignment vertical="center"/>
    </xf>
    <xf numFmtId="0" fontId="10" fillId="0" borderId="0" xfId="0" applyFont="1" applyAlignment="1">
      <alignment vertical="center"/>
    </xf>
    <xf numFmtId="0" fontId="7" fillId="0" borderId="0" xfId="0" applyFont="1" applyAlignment="1">
      <alignment vertical="center"/>
    </xf>
    <xf numFmtId="165" fontId="5" fillId="0" borderId="0" xfId="0" applyNumberFormat="1" applyFont="1" applyAlignment="1">
      <alignment vertical="center"/>
    </xf>
    <xf numFmtId="0" fontId="7" fillId="22" borderId="1" xfId="0" applyFont="1" applyFill="1" applyBorder="1" applyAlignment="1">
      <alignment vertical="center"/>
    </xf>
    <xf numFmtId="0" fontId="7" fillId="31" borderId="1" xfId="0" applyFont="1" applyFill="1" applyBorder="1" applyAlignment="1">
      <alignment vertical="center"/>
    </xf>
    <xf numFmtId="0" fontId="7" fillId="0" borderId="1" xfId="0" applyFont="1" applyBorder="1" applyAlignment="1">
      <alignment horizontal="left" vertical="center"/>
    </xf>
    <xf numFmtId="0" fontId="10" fillId="0" borderId="1" xfId="0" applyFont="1" applyBorder="1" applyAlignment="1">
      <alignment vertical="center"/>
    </xf>
    <xf numFmtId="0" fontId="5" fillId="0" borderId="0" xfId="0" applyFont="1" applyFill="1" applyAlignment="1">
      <alignment vertical="center"/>
    </xf>
  </cellXfs>
  <cellStyles count="5">
    <cellStyle name="Comma" xfId="2" builtinId="3"/>
    <cellStyle name="Hyperlink" xfId="3" builtinId="8"/>
    <cellStyle name="Normal" xfId="0" builtinId="0"/>
    <cellStyle name="Normal 2" xfId="1" xr:uid="{00000000-0005-0000-0000-000003000000}"/>
    <cellStyle name="Percent" xfId="4" builtinId="5"/>
  </cellStyles>
  <dxfs count="0"/>
  <tableStyles count="0" defaultTableStyle="TableStyleMedium2" defaultPivotStyle="PivotStyleLight16"/>
  <colors>
    <mruColors>
      <color rgb="FFFF3F3F"/>
      <color rgb="FF99999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tsne.gov.ge/" TargetMode="External"/><Relationship Id="rId2" Type="http://schemas.openxmlformats.org/officeDocument/2006/relationships/hyperlink" Target="http://www.moesd.gov.ge/" TargetMode="External"/><Relationship Id="rId1" Type="http://schemas.openxmlformats.org/officeDocument/2006/relationships/hyperlink" Target="http://www.matsne.gov.ge/" TargetMode="External"/><Relationship Id="rId5" Type="http://schemas.openxmlformats.org/officeDocument/2006/relationships/printerSettings" Target="../printerSettings/printerSettings1.bin"/><Relationship Id="rId4" Type="http://schemas.openxmlformats.org/officeDocument/2006/relationships/hyperlink" Target="http://www.matsne.gov.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38"/>
  <sheetViews>
    <sheetView tabSelected="1" view="pageBreakPreview" topLeftCell="A3" zoomScale="80" zoomScaleNormal="70" zoomScaleSheetLayoutView="80" workbookViewId="0">
      <selection activeCell="J5" sqref="J5:R6"/>
    </sheetView>
  </sheetViews>
  <sheetFormatPr defaultColWidth="14.44140625" defaultRowHeight="15" customHeight="1" x14ac:dyDescent="0.3"/>
  <cols>
    <col min="1" max="1" width="13.44140625" style="261" customWidth="1"/>
    <col min="2" max="2" width="50.6640625" style="261" customWidth="1"/>
    <col min="3" max="3" width="14" style="261" customWidth="1"/>
    <col min="4" max="4" width="76.44140625" style="261" customWidth="1"/>
    <col min="5" max="5" width="36.5546875" style="261" customWidth="1"/>
    <col min="6" max="6" width="38.44140625" style="261" customWidth="1"/>
    <col min="7" max="7" width="26.44140625" style="261" customWidth="1"/>
    <col min="8" max="8" width="18.44140625" style="261" customWidth="1"/>
    <col min="9" max="9" width="32.5546875" style="261" customWidth="1"/>
    <col min="10" max="10" width="20.44140625" style="261" customWidth="1"/>
    <col min="11" max="11" width="19.88671875" style="261" customWidth="1"/>
    <col min="12" max="12" width="24.5546875" style="261" customWidth="1"/>
    <col min="13" max="13" width="19.109375" style="261" customWidth="1"/>
    <col min="14" max="14" width="17.44140625" style="261" customWidth="1"/>
    <col min="15" max="15" width="22.44140625" style="284" customWidth="1"/>
    <col min="16" max="17" width="22" style="261" customWidth="1"/>
    <col min="18" max="18" width="19.5546875" style="261" customWidth="1"/>
    <col min="19" max="16384" width="14.44140625" style="261"/>
  </cols>
  <sheetData>
    <row r="1" spans="1:18" ht="68.25" customHeight="1" x14ac:dyDescent="0.3">
      <c r="A1" s="259" t="s">
        <v>460</v>
      </c>
      <c r="B1" s="259"/>
      <c r="C1" s="259"/>
      <c r="D1" s="259"/>
      <c r="E1" s="259"/>
      <c r="F1" s="259"/>
      <c r="G1" s="259"/>
      <c r="H1" s="259"/>
      <c r="I1" s="259"/>
      <c r="J1" s="259"/>
      <c r="K1" s="259"/>
      <c r="L1" s="259"/>
      <c r="M1" s="259"/>
      <c r="N1" s="259"/>
      <c r="O1" s="259"/>
      <c r="P1" s="259"/>
      <c r="Q1" s="259"/>
      <c r="R1" s="259"/>
    </row>
    <row r="2" spans="1:18" ht="53.25" customHeight="1" x14ac:dyDescent="0.3">
      <c r="A2" s="1" t="s">
        <v>415</v>
      </c>
      <c r="B2" s="262"/>
      <c r="C2" s="2" t="s">
        <v>641</v>
      </c>
      <c r="D2" s="262"/>
      <c r="E2" s="262"/>
      <c r="F2" s="262"/>
      <c r="G2" s="262"/>
      <c r="H2" s="1" t="s">
        <v>409</v>
      </c>
      <c r="I2" s="262"/>
      <c r="J2" s="3" t="s">
        <v>723</v>
      </c>
      <c r="K2" s="3"/>
      <c r="L2" s="3"/>
      <c r="M2" s="3"/>
      <c r="N2" s="3"/>
      <c r="O2" s="3"/>
      <c r="P2" s="3"/>
      <c r="Q2" s="3"/>
      <c r="R2" s="3"/>
    </row>
    <row r="3" spans="1:18" ht="19.5" customHeight="1" x14ac:dyDescent="0.3">
      <c r="A3" s="4" t="s">
        <v>416</v>
      </c>
      <c r="B3" s="262"/>
      <c r="C3" s="5" t="s">
        <v>466</v>
      </c>
      <c r="D3" s="262"/>
      <c r="E3" s="6"/>
      <c r="F3" s="7" t="s">
        <v>406</v>
      </c>
      <c r="G3" s="7" t="s">
        <v>410</v>
      </c>
      <c r="H3" s="263"/>
      <c r="I3" s="263"/>
      <c r="J3" s="8" t="s">
        <v>413</v>
      </c>
      <c r="K3" s="8"/>
      <c r="L3" s="8"/>
      <c r="M3" s="8"/>
      <c r="N3" s="8"/>
      <c r="O3" s="8"/>
      <c r="P3" s="8"/>
      <c r="Q3" s="8"/>
      <c r="R3" s="8"/>
    </row>
    <row r="4" spans="1:18" ht="38.25" customHeight="1" x14ac:dyDescent="0.3">
      <c r="A4" s="262"/>
      <c r="B4" s="262"/>
      <c r="C4" s="262"/>
      <c r="D4" s="262"/>
      <c r="E4" s="263"/>
      <c r="F4" s="263"/>
      <c r="G4" s="9" t="s">
        <v>411</v>
      </c>
      <c r="H4" s="7" t="s">
        <v>412</v>
      </c>
      <c r="I4" s="263"/>
      <c r="J4" s="8"/>
      <c r="K4" s="8"/>
      <c r="L4" s="8"/>
      <c r="M4" s="8"/>
      <c r="N4" s="8"/>
      <c r="O4" s="8"/>
      <c r="P4" s="8"/>
      <c r="Q4" s="8"/>
      <c r="R4" s="8"/>
    </row>
    <row r="5" spans="1:18" ht="20.25" customHeight="1" x14ac:dyDescent="0.3">
      <c r="A5" s="262"/>
      <c r="B5" s="262"/>
      <c r="C5" s="262"/>
      <c r="D5" s="262"/>
      <c r="E5" s="10" t="s">
        <v>407</v>
      </c>
      <c r="F5" s="11">
        <v>2023</v>
      </c>
      <c r="G5" s="11">
        <v>2025</v>
      </c>
      <c r="H5" s="12">
        <v>2027</v>
      </c>
      <c r="I5" s="262"/>
      <c r="J5" s="13" t="s">
        <v>461</v>
      </c>
      <c r="K5" s="13"/>
      <c r="L5" s="13"/>
      <c r="M5" s="13"/>
      <c r="N5" s="13"/>
      <c r="O5" s="13"/>
      <c r="P5" s="13"/>
      <c r="Q5" s="13"/>
      <c r="R5" s="13"/>
    </row>
    <row r="6" spans="1:18" ht="35.25" customHeight="1" x14ac:dyDescent="0.3">
      <c r="A6" s="262"/>
      <c r="B6" s="262"/>
      <c r="C6" s="262"/>
      <c r="D6" s="262"/>
      <c r="E6" s="10" t="s">
        <v>408</v>
      </c>
      <c r="F6" s="14" t="s">
        <v>463</v>
      </c>
      <c r="G6" s="14" t="s">
        <v>464</v>
      </c>
      <c r="H6" s="15" t="s">
        <v>465</v>
      </c>
      <c r="I6" s="264"/>
      <c r="J6" s="13"/>
      <c r="K6" s="13"/>
      <c r="L6" s="13"/>
      <c r="M6" s="13"/>
      <c r="N6" s="13"/>
      <c r="O6" s="13"/>
      <c r="P6" s="13"/>
      <c r="Q6" s="13"/>
      <c r="R6" s="13"/>
    </row>
    <row r="7" spans="1:18" ht="33.75" customHeight="1" x14ac:dyDescent="0.3">
      <c r="A7" s="16" t="s">
        <v>420</v>
      </c>
      <c r="B7" s="262"/>
      <c r="C7" s="17" t="s">
        <v>277</v>
      </c>
      <c r="D7" s="17"/>
      <c r="E7" s="17"/>
      <c r="F7" s="17"/>
      <c r="G7" s="17"/>
      <c r="H7" s="17"/>
      <c r="I7" s="17"/>
      <c r="J7" s="17"/>
      <c r="K7" s="17"/>
      <c r="L7" s="17"/>
      <c r="M7" s="17"/>
      <c r="N7" s="17"/>
      <c r="O7" s="17"/>
      <c r="P7" s="17"/>
      <c r="Q7" s="17"/>
      <c r="R7" s="17"/>
    </row>
    <row r="8" spans="1:18" ht="33.75" customHeight="1" x14ac:dyDescent="0.3">
      <c r="A8" s="18" t="s">
        <v>467</v>
      </c>
      <c r="B8" s="262"/>
      <c r="C8" s="19" t="s">
        <v>468</v>
      </c>
      <c r="D8" s="19"/>
      <c r="E8" s="20"/>
      <c r="F8" s="21" t="s">
        <v>406</v>
      </c>
      <c r="G8" s="21" t="s">
        <v>410</v>
      </c>
      <c r="H8" s="21"/>
      <c r="I8" s="21"/>
      <c r="J8" s="22" t="s">
        <v>413</v>
      </c>
      <c r="K8" s="22"/>
      <c r="L8" s="22"/>
      <c r="M8" s="22"/>
      <c r="N8" s="22"/>
      <c r="O8" s="22"/>
      <c r="P8" s="22"/>
      <c r="Q8" s="22"/>
      <c r="R8" s="22"/>
    </row>
    <row r="9" spans="1:18" ht="23.25" customHeight="1" x14ac:dyDescent="0.3">
      <c r="A9" s="262"/>
      <c r="B9" s="262"/>
      <c r="C9" s="19"/>
      <c r="D9" s="19"/>
      <c r="E9" s="20"/>
      <c r="F9" s="21"/>
      <c r="G9" s="21" t="s">
        <v>411</v>
      </c>
      <c r="H9" s="21"/>
      <c r="I9" s="23" t="s">
        <v>412</v>
      </c>
      <c r="J9" s="22"/>
      <c r="K9" s="22"/>
      <c r="L9" s="22"/>
      <c r="M9" s="22"/>
      <c r="N9" s="22"/>
      <c r="O9" s="22"/>
      <c r="P9" s="22"/>
      <c r="Q9" s="22"/>
      <c r="R9" s="22"/>
    </row>
    <row r="10" spans="1:18" ht="33.75" customHeight="1" x14ac:dyDescent="0.3">
      <c r="A10" s="262"/>
      <c r="B10" s="262"/>
      <c r="C10" s="19"/>
      <c r="D10" s="19"/>
      <c r="E10" s="24" t="s">
        <v>407</v>
      </c>
      <c r="F10" s="25">
        <v>2023</v>
      </c>
      <c r="G10" s="26">
        <v>2025</v>
      </c>
      <c r="H10" s="26"/>
      <c r="I10" s="25">
        <v>2027</v>
      </c>
      <c r="J10" s="27" t="s">
        <v>462</v>
      </c>
      <c r="K10" s="27"/>
      <c r="L10" s="27"/>
      <c r="M10" s="27"/>
      <c r="N10" s="27"/>
      <c r="O10" s="27"/>
      <c r="P10" s="27"/>
      <c r="Q10" s="27"/>
      <c r="R10" s="27"/>
    </row>
    <row r="11" spans="1:18" ht="23.25" customHeight="1" x14ac:dyDescent="0.3">
      <c r="A11" s="262"/>
      <c r="B11" s="262"/>
      <c r="C11" s="19"/>
      <c r="D11" s="19"/>
      <c r="E11" s="24" t="s">
        <v>408</v>
      </c>
      <c r="F11" s="28">
        <v>0.44</v>
      </c>
      <c r="G11" s="29">
        <v>0.46</v>
      </c>
      <c r="H11" s="29"/>
      <c r="I11" s="28">
        <v>0.55000000000000004</v>
      </c>
      <c r="J11" s="27"/>
      <c r="K11" s="27"/>
      <c r="L11" s="27"/>
      <c r="M11" s="27"/>
      <c r="N11" s="27"/>
      <c r="O11" s="27"/>
      <c r="P11" s="27"/>
      <c r="Q11" s="27"/>
      <c r="R11" s="27"/>
    </row>
    <row r="12" spans="1:18" ht="33.75" customHeight="1" x14ac:dyDescent="0.3">
      <c r="A12" s="18" t="s">
        <v>437</v>
      </c>
      <c r="B12" s="262"/>
      <c r="C12" s="27" t="s">
        <v>469</v>
      </c>
      <c r="D12" s="27"/>
      <c r="E12" s="27"/>
      <c r="F12" s="27"/>
      <c r="G12" s="27"/>
      <c r="H12" s="27"/>
      <c r="I12" s="27"/>
      <c r="J12" s="27"/>
      <c r="K12" s="27"/>
      <c r="L12" s="27"/>
      <c r="M12" s="27"/>
      <c r="N12" s="27"/>
      <c r="O12" s="27"/>
      <c r="P12" s="27"/>
      <c r="Q12" s="27"/>
      <c r="R12" s="27"/>
    </row>
    <row r="13" spans="1:18" ht="33.75" customHeight="1" x14ac:dyDescent="0.3">
      <c r="A13" s="30" t="s">
        <v>0</v>
      </c>
      <c r="B13" s="30" t="s">
        <v>438</v>
      </c>
      <c r="C13" s="30" t="s">
        <v>0</v>
      </c>
      <c r="D13" s="30" t="s">
        <v>440</v>
      </c>
      <c r="E13" s="30" t="s">
        <v>439</v>
      </c>
      <c r="F13" s="30" t="s">
        <v>441</v>
      </c>
      <c r="G13" s="30" t="s">
        <v>442</v>
      </c>
      <c r="H13" s="30" t="s">
        <v>443</v>
      </c>
      <c r="I13" s="30" t="s">
        <v>444</v>
      </c>
      <c r="J13" s="30" t="s">
        <v>445</v>
      </c>
      <c r="K13" s="262"/>
      <c r="L13" s="262"/>
      <c r="M13" s="262"/>
      <c r="N13" s="262"/>
      <c r="O13" s="31" t="s">
        <v>452</v>
      </c>
      <c r="P13" s="31"/>
      <c r="Q13" s="31"/>
      <c r="R13" s="31"/>
    </row>
    <row r="14" spans="1:18" ht="33.75" customHeight="1" x14ac:dyDescent="0.3">
      <c r="A14" s="262"/>
      <c r="B14" s="262"/>
      <c r="C14" s="262"/>
      <c r="D14" s="262"/>
      <c r="E14" s="262"/>
      <c r="F14" s="262"/>
      <c r="G14" s="262"/>
      <c r="H14" s="262"/>
      <c r="I14" s="262"/>
      <c r="J14" s="30" t="s">
        <v>446</v>
      </c>
      <c r="K14" s="262"/>
      <c r="L14" s="30" t="s">
        <v>447</v>
      </c>
      <c r="M14" s="262"/>
      <c r="N14" s="30" t="s">
        <v>451</v>
      </c>
      <c r="O14" s="32">
        <v>2024</v>
      </c>
      <c r="P14" s="33">
        <v>2025</v>
      </c>
      <c r="Q14" s="33">
        <v>2026</v>
      </c>
      <c r="R14" s="33">
        <v>2027</v>
      </c>
    </row>
    <row r="15" spans="1:18" ht="33.75" customHeight="1" x14ac:dyDescent="0.3">
      <c r="A15" s="262"/>
      <c r="B15" s="262"/>
      <c r="C15" s="262"/>
      <c r="D15" s="262"/>
      <c r="E15" s="262"/>
      <c r="F15" s="262"/>
      <c r="G15" s="262"/>
      <c r="H15" s="262"/>
      <c r="I15" s="262"/>
      <c r="J15" s="34" t="s">
        <v>448</v>
      </c>
      <c r="K15" s="34" t="s">
        <v>449</v>
      </c>
      <c r="L15" s="34" t="s">
        <v>448</v>
      </c>
      <c r="M15" s="34" t="s">
        <v>450</v>
      </c>
      <c r="N15" s="262"/>
      <c r="O15" s="35" t="s">
        <v>448</v>
      </c>
      <c r="P15" s="36" t="s">
        <v>448</v>
      </c>
      <c r="Q15" s="36" t="s">
        <v>448</v>
      </c>
      <c r="R15" s="36" t="s">
        <v>448</v>
      </c>
    </row>
    <row r="16" spans="1:18" ht="81.75" customHeight="1" x14ac:dyDescent="0.3">
      <c r="A16" s="37" t="s">
        <v>1</v>
      </c>
      <c r="B16" s="38" t="s">
        <v>278</v>
      </c>
      <c r="C16" s="39" t="s">
        <v>63</v>
      </c>
      <c r="D16" s="40" t="s">
        <v>299</v>
      </c>
      <c r="E16" s="41" t="s">
        <v>275</v>
      </c>
      <c r="F16" s="42" t="s">
        <v>359</v>
      </c>
      <c r="G16" s="265"/>
      <c r="H16" s="41" t="s">
        <v>207</v>
      </c>
      <c r="I16" s="43"/>
      <c r="J16" s="43" t="s">
        <v>276</v>
      </c>
      <c r="K16" s="44"/>
      <c r="L16" s="44"/>
      <c r="M16" s="44"/>
      <c r="N16" s="266"/>
      <c r="O16" s="35"/>
      <c r="P16" s="45"/>
      <c r="Q16" s="45"/>
      <c r="R16" s="45"/>
    </row>
    <row r="17" spans="1:19" ht="77.25" customHeight="1" x14ac:dyDescent="0.3">
      <c r="A17" s="46" t="s">
        <v>59</v>
      </c>
      <c r="B17" s="47" t="s">
        <v>296</v>
      </c>
      <c r="C17" s="48" t="s">
        <v>61</v>
      </c>
      <c r="D17" s="49" t="s">
        <v>470</v>
      </c>
      <c r="E17" s="50" t="s">
        <v>471</v>
      </c>
      <c r="F17" s="50" t="s">
        <v>378</v>
      </c>
      <c r="G17" s="50" t="s">
        <v>376</v>
      </c>
      <c r="H17" s="51" t="s">
        <v>243</v>
      </c>
      <c r="I17" s="52">
        <f>J17+L17+N17</f>
        <v>5978240</v>
      </c>
      <c r="J17" s="52">
        <v>5978240</v>
      </c>
      <c r="K17" s="53" t="s">
        <v>182</v>
      </c>
      <c r="L17" s="54"/>
      <c r="M17" s="54"/>
      <c r="N17" s="267"/>
      <c r="O17" s="55">
        <v>1989120</v>
      </c>
      <c r="P17" s="52">
        <v>1989120</v>
      </c>
      <c r="Q17" s="52">
        <v>1000000</v>
      </c>
      <c r="R17" s="52">
        <f>I17-O17-P17-Q17</f>
        <v>1000000</v>
      </c>
    </row>
    <row r="18" spans="1:19" ht="89.25" customHeight="1" x14ac:dyDescent="0.3">
      <c r="A18" s="46"/>
      <c r="B18" s="47"/>
      <c r="C18" s="48" t="s">
        <v>62</v>
      </c>
      <c r="D18" s="49" t="s">
        <v>300</v>
      </c>
      <c r="E18" s="50" t="s">
        <v>472</v>
      </c>
      <c r="F18" s="50" t="s">
        <v>378</v>
      </c>
      <c r="G18" s="50" t="s">
        <v>376</v>
      </c>
      <c r="H18" s="51" t="s">
        <v>210</v>
      </c>
      <c r="I18" s="56"/>
      <c r="J18" s="56"/>
      <c r="K18" s="53"/>
      <c r="L18" s="54"/>
      <c r="M18" s="54"/>
      <c r="N18" s="267"/>
      <c r="O18" s="57"/>
      <c r="P18" s="56"/>
      <c r="Q18" s="56"/>
      <c r="R18" s="56"/>
    </row>
    <row r="19" spans="1:19" ht="76.5" customHeight="1" x14ac:dyDescent="0.3">
      <c r="A19" s="39" t="s">
        <v>60</v>
      </c>
      <c r="B19" s="49" t="s">
        <v>297</v>
      </c>
      <c r="C19" s="48" t="s">
        <v>64</v>
      </c>
      <c r="D19" s="49" t="s">
        <v>301</v>
      </c>
      <c r="E19" s="50" t="s">
        <v>642</v>
      </c>
      <c r="F19" s="50" t="s">
        <v>379</v>
      </c>
      <c r="G19" s="50"/>
      <c r="H19" s="51" t="s">
        <v>139</v>
      </c>
      <c r="I19" s="58">
        <f>J19+L19+N19</f>
        <v>14550000</v>
      </c>
      <c r="J19" s="58">
        <v>14550000</v>
      </c>
      <c r="K19" s="51" t="s">
        <v>183</v>
      </c>
      <c r="L19" s="59"/>
      <c r="M19" s="59"/>
      <c r="N19" s="59"/>
      <c r="O19" s="60">
        <v>3500000</v>
      </c>
      <c r="P19" s="58">
        <v>3500000</v>
      </c>
      <c r="Q19" s="58">
        <v>3600000</v>
      </c>
      <c r="R19" s="58">
        <f>I19-O19-P19-Q19</f>
        <v>3950000</v>
      </c>
      <c r="S19" s="268"/>
    </row>
    <row r="20" spans="1:19" ht="71.25" customHeight="1" x14ac:dyDescent="0.3">
      <c r="A20" s="61" t="s">
        <v>65</v>
      </c>
      <c r="B20" s="47" t="s">
        <v>298</v>
      </c>
      <c r="C20" s="48" t="s">
        <v>66</v>
      </c>
      <c r="D20" s="49" t="s">
        <v>302</v>
      </c>
      <c r="E20" s="50" t="s">
        <v>642</v>
      </c>
      <c r="F20" s="50" t="s">
        <v>378</v>
      </c>
      <c r="G20" s="50"/>
      <c r="H20" s="51" t="s">
        <v>211</v>
      </c>
      <c r="I20" s="52">
        <f>J20+L20+N20</f>
        <v>960000</v>
      </c>
      <c r="J20" s="52">
        <v>960000</v>
      </c>
      <c r="K20" s="53" t="s">
        <v>182</v>
      </c>
      <c r="L20" s="62"/>
      <c r="M20" s="62"/>
      <c r="N20" s="269"/>
      <c r="O20" s="55">
        <v>315000</v>
      </c>
      <c r="P20" s="52">
        <v>320000</v>
      </c>
      <c r="Q20" s="52">
        <v>325000</v>
      </c>
      <c r="R20" s="52">
        <f>I20-O20-P20-Q20</f>
        <v>0</v>
      </c>
    </row>
    <row r="21" spans="1:19" ht="67.5" customHeight="1" x14ac:dyDescent="0.3">
      <c r="A21" s="61"/>
      <c r="B21" s="47"/>
      <c r="C21" s="48" t="s">
        <v>67</v>
      </c>
      <c r="D21" s="49" t="s">
        <v>303</v>
      </c>
      <c r="E21" s="50" t="s">
        <v>642</v>
      </c>
      <c r="F21" s="50" t="s">
        <v>378</v>
      </c>
      <c r="G21" s="50"/>
      <c r="H21" s="51" t="s">
        <v>212</v>
      </c>
      <c r="I21" s="56"/>
      <c r="J21" s="56"/>
      <c r="K21" s="53"/>
      <c r="L21" s="62"/>
      <c r="M21" s="62"/>
      <c r="N21" s="269"/>
      <c r="O21" s="57"/>
      <c r="P21" s="56"/>
      <c r="Q21" s="56"/>
      <c r="R21" s="56"/>
    </row>
    <row r="22" spans="1:19" ht="67.5" customHeight="1" x14ac:dyDescent="0.3">
      <c r="A22" s="61" t="s">
        <v>68</v>
      </c>
      <c r="B22" s="47" t="s">
        <v>643</v>
      </c>
      <c r="C22" s="48" t="s">
        <v>70</v>
      </c>
      <c r="D22" s="63" t="s">
        <v>304</v>
      </c>
      <c r="E22" s="50" t="s">
        <v>380</v>
      </c>
      <c r="F22" s="50" t="s">
        <v>378</v>
      </c>
      <c r="G22" s="50"/>
      <c r="H22" s="51" t="s">
        <v>197</v>
      </c>
      <c r="I22" s="58">
        <f>J22+L22+N22</f>
        <v>213000</v>
      </c>
      <c r="J22" s="58">
        <v>213000</v>
      </c>
      <c r="K22" s="51" t="s">
        <v>184</v>
      </c>
      <c r="L22" s="64"/>
      <c r="M22" s="64"/>
      <c r="N22" s="64"/>
      <c r="O22" s="65">
        <v>213000</v>
      </c>
      <c r="P22" s="64"/>
      <c r="Q22" s="64"/>
      <c r="R22" s="64"/>
    </row>
    <row r="23" spans="1:19" ht="72.75" customHeight="1" x14ac:dyDescent="0.3">
      <c r="A23" s="61"/>
      <c r="B23" s="47"/>
      <c r="C23" s="48" t="s">
        <v>71</v>
      </c>
      <c r="D23" s="49" t="s">
        <v>305</v>
      </c>
      <c r="E23" s="50" t="s">
        <v>642</v>
      </c>
      <c r="F23" s="50" t="s">
        <v>378</v>
      </c>
      <c r="G23" s="50" t="s">
        <v>180</v>
      </c>
      <c r="H23" s="51" t="s">
        <v>139</v>
      </c>
      <c r="I23" s="66"/>
      <c r="J23" s="66"/>
      <c r="K23" s="44"/>
      <c r="L23" s="44"/>
      <c r="M23" s="44"/>
      <c r="N23" s="270"/>
      <c r="O23" s="67"/>
      <c r="P23" s="68"/>
      <c r="Q23" s="68"/>
      <c r="R23" s="68"/>
    </row>
    <row r="24" spans="1:19" ht="71.25" customHeight="1" x14ac:dyDescent="0.3">
      <c r="A24" s="39" t="s">
        <v>69</v>
      </c>
      <c r="B24" s="49" t="s">
        <v>306</v>
      </c>
      <c r="C24" s="48" t="s">
        <v>72</v>
      </c>
      <c r="D24" s="63" t="s">
        <v>307</v>
      </c>
      <c r="E24" s="50" t="s">
        <v>380</v>
      </c>
      <c r="F24" s="50" t="s">
        <v>378</v>
      </c>
      <c r="G24" s="50"/>
      <c r="H24" s="51" t="s">
        <v>139</v>
      </c>
      <c r="I24" s="58">
        <f>J24+L24+N24</f>
        <v>1346000</v>
      </c>
      <c r="J24" s="58">
        <v>1346000</v>
      </c>
      <c r="K24" s="51" t="s">
        <v>184</v>
      </c>
      <c r="L24" s="44"/>
      <c r="M24" s="44"/>
      <c r="N24" s="44"/>
      <c r="O24" s="69">
        <v>296000</v>
      </c>
      <c r="P24" s="70">
        <v>300000</v>
      </c>
      <c r="Q24" s="70">
        <v>350000</v>
      </c>
      <c r="R24" s="70">
        <f>I24-O24-P24-Q24</f>
        <v>400000</v>
      </c>
      <c r="S24" s="268"/>
    </row>
    <row r="25" spans="1:19" ht="130.5" customHeight="1" x14ac:dyDescent="0.3">
      <c r="A25" s="61" t="s">
        <v>185</v>
      </c>
      <c r="B25" s="71" t="s">
        <v>308</v>
      </c>
      <c r="C25" s="72" t="s">
        <v>271</v>
      </c>
      <c r="D25" s="73" t="s">
        <v>309</v>
      </c>
      <c r="E25" s="74" t="s">
        <v>381</v>
      </c>
      <c r="F25" s="74" t="s">
        <v>379</v>
      </c>
      <c r="G25" s="73" t="s">
        <v>382</v>
      </c>
      <c r="H25" s="51" t="s">
        <v>211</v>
      </c>
      <c r="I25" s="58">
        <f>J25+L25+N25</f>
        <v>5748830</v>
      </c>
      <c r="J25" s="58">
        <v>5748830</v>
      </c>
      <c r="K25" s="51" t="s">
        <v>186</v>
      </c>
      <c r="L25" s="44"/>
      <c r="M25" s="44"/>
      <c r="N25" s="44"/>
      <c r="O25" s="69">
        <v>5748830</v>
      </c>
      <c r="P25" s="75"/>
      <c r="Q25" s="75"/>
      <c r="R25" s="75"/>
    </row>
    <row r="26" spans="1:19" ht="82.5" customHeight="1" x14ac:dyDescent="0.3">
      <c r="A26" s="61"/>
      <c r="B26" s="71"/>
      <c r="C26" s="72" t="s">
        <v>272</v>
      </c>
      <c r="D26" s="73" t="s">
        <v>310</v>
      </c>
      <c r="E26" s="74" t="s">
        <v>377</v>
      </c>
      <c r="F26" s="50" t="s">
        <v>378</v>
      </c>
      <c r="G26" s="260" t="s">
        <v>187</v>
      </c>
      <c r="H26" s="51" t="s">
        <v>139</v>
      </c>
      <c r="I26" s="58">
        <f>J26+L26+N26</f>
        <v>16000000</v>
      </c>
      <c r="J26" s="58">
        <v>16000000</v>
      </c>
      <c r="K26" s="76" t="s">
        <v>188</v>
      </c>
      <c r="L26" s="44"/>
      <c r="M26" s="44"/>
      <c r="N26" s="44"/>
      <c r="O26" s="65">
        <v>8000000</v>
      </c>
      <c r="P26" s="77">
        <v>6000000</v>
      </c>
      <c r="Q26" s="77">
        <v>2000000</v>
      </c>
      <c r="R26" s="70">
        <f>I26-O26-P26-Q26</f>
        <v>0</v>
      </c>
    </row>
    <row r="27" spans="1:19" ht="43.5" customHeight="1" x14ac:dyDescent="0.3">
      <c r="A27" s="16" t="s">
        <v>421</v>
      </c>
      <c r="B27" s="262"/>
      <c r="C27" s="17" t="s">
        <v>279</v>
      </c>
      <c r="D27" s="17"/>
      <c r="E27" s="17"/>
      <c r="F27" s="17"/>
      <c r="G27" s="17"/>
      <c r="H27" s="17"/>
      <c r="I27" s="17"/>
      <c r="J27" s="17"/>
      <c r="K27" s="17"/>
      <c r="L27" s="17"/>
      <c r="M27" s="17"/>
      <c r="N27" s="17"/>
      <c r="O27" s="17"/>
      <c r="P27" s="17"/>
      <c r="Q27" s="17"/>
      <c r="R27" s="17"/>
    </row>
    <row r="28" spans="1:19" ht="20.25" customHeight="1" x14ac:dyDescent="0.3">
      <c r="A28" s="18" t="s">
        <v>644</v>
      </c>
      <c r="B28" s="262"/>
      <c r="C28" s="78" t="s">
        <v>311</v>
      </c>
      <c r="D28" s="262"/>
      <c r="E28" s="20"/>
      <c r="F28" s="21" t="s">
        <v>406</v>
      </c>
      <c r="G28" s="21" t="s">
        <v>410</v>
      </c>
      <c r="H28" s="262"/>
      <c r="I28" s="262"/>
      <c r="J28" s="21" t="s">
        <v>413</v>
      </c>
      <c r="K28" s="21"/>
      <c r="L28" s="21"/>
      <c r="M28" s="21"/>
      <c r="N28" s="21"/>
      <c r="O28" s="21"/>
      <c r="P28" s="21"/>
      <c r="Q28" s="21"/>
      <c r="R28" s="21"/>
    </row>
    <row r="29" spans="1:19" ht="21" customHeight="1" x14ac:dyDescent="0.3">
      <c r="A29" s="262"/>
      <c r="B29" s="262"/>
      <c r="C29" s="262"/>
      <c r="D29" s="262"/>
      <c r="E29" s="262"/>
      <c r="F29" s="262"/>
      <c r="G29" s="21" t="s">
        <v>411</v>
      </c>
      <c r="H29" s="21"/>
      <c r="I29" s="23" t="s">
        <v>412</v>
      </c>
      <c r="J29" s="21"/>
      <c r="K29" s="21"/>
      <c r="L29" s="21"/>
      <c r="M29" s="21"/>
      <c r="N29" s="21"/>
      <c r="O29" s="21"/>
      <c r="P29" s="21"/>
      <c r="Q29" s="21"/>
      <c r="R29" s="21"/>
    </row>
    <row r="30" spans="1:19" ht="35.25" customHeight="1" x14ac:dyDescent="0.3">
      <c r="A30" s="262"/>
      <c r="B30" s="262"/>
      <c r="C30" s="262"/>
      <c r="D30" s="262"/>
      <c r="E30" s="24" t="s">
        <v>407</v>
      </c>
      <c r="F30" s="79">
        <v>2023</v>
      </c>
      <c r="G30" s="26">
        <v>2025</v>
      </c>
      <c r="H30" s="26"/>
      <c r="I30" s="79">
        <v>2027</v>
      </c>
      <c r="J30" s="80" t="s">
        <v>722</v>
      </c>
      <c r="K30" s="81"/>
      <c r="L30" s="81"/>
      <c r="M30" s="81"/>
      <c r="N30" s="81"/>
      <c r="O30" s="81"/>
      <c r="P30" s="81"/>
      <c r="Q30" s="81"/>
      <c r="R30" s="81"/>
    </row>
    <row r="31" spans="1:19" ht="33.75" customHeight="1" x14ac:dyDescent="0.3">
      <c r="A31" s="262"/>
      <c r="B31" s="262"/>
      <c r="C31" s="262"/>
      <c r="D31" s="262"/>
      <c r="E31" s="24" t="s">
        <v>408</v>
      </c>
      <c r="F31" s="82" t="s">
        <v>244</v>
      </c>
      <c r="G31" s="83" t="s">
        <v>241</v>
      </c>
      <c r="H31" s="83"/>
      <c r="I31" s="25" t="s">
        <v>240</v>
      </c>
      <c r="J31" s="81"/>
      <c r="K31" s="81"/>
      <c r="L31" s="81"/>
      <c r="M31" s="81"/>
      <c r="N31" s="81"/>
      <c r="O31" s="81"/>
      <c r="P31" s="81"/>
      <c r="Q31" s="81"/>
      <c r="R31" s="81"/>
    </row>
    <row r="32" spans="1:19" ht="33.75" customHeight="1" x14ac:dyDescent="0.3">
      <c r="A32" s="18" t="s">
        <v>437</v>
      </c>
      <c r="B32" s="262"/>
      <c r="C32" s="84" t="s">
        <v>645</v>
      </c>
      <c r="D32" s="84"/>
      <c r="E32" s="84"/>
      <c r="F32" s="84"/>
      <c r="G32" s="84"/>
      <c r="H32" s="84"/>
      <c r="I32" s="84"/>
      <c r="J32" s="84"/>
      <c r="K32" s="84"/>
      <c r="L32" s="84"/>
      <c r="M32" s="84"/>
      <c r="N32" s="84"/>
      <c r="O32" s="84"/>
      <c r="P32" s="84"/>
      <c r="Q32" s="84"/>
      <c r="R32" s="84"/>
    </row>
    <row r="33" spans="1:19" ht="26.25" customHeight="1" x14ac:dyDescent="0.3">
      <c r="A33" s="30" t="s">
        <v>0</v>
      </c>
      <c r="B33" s="30" t="s">
        <v>438</v>
      </c>
      <c r="C33" s="30" t="s">
        <v>0</v>
      </c>
      <c r="D33" s="30" t="s">
        <v>440</v>
      </c>
      <c r="E33" s="30" t="s">
        <v>414</v>
      </c>
      <c r="F33" s="30" t="s">
        <v>441</v>
      </c>
      <c r="G33" s="30" t="s">
        <v>442</v>
      </c>
      <c r="H33" s="30" t="s">
        <v>443</v>
      </c>
      <c r="I33" s="30" t="s">
        <v>444</v>
      </c>
      <c r="J33" s="30" t="s">
        <v>445</v>
      </c>
      <c r="K33" s="262"/>
      <c r="L33" s="262"/>
      <c r="M33" s="262"/>
      <c r="N33" s="262"/>
      <c r="O33" s="31" t="s">
        <v>452</v>
      </c>
      <c r="P33" s="31"/>
      <c r="Q33" s="31"/>
      <c r="R33" s="31"/>
    </row>
    <row r="34" spans="1:19" ht="36.75" customHeight="1" x14ac:dyDescent="0.3">
      <c r="A34" s="262"/>
      <c r="B34" s="262"/>
      <c r="C34" s="262"/>
      <c r="D34" s="262"/>
      <c r="E34" s="262"/>
      <c r="F34" s="262"/>
      <c r="G34" s="262"/>
      <c r="H34" s="262"/>
      <c r="I34" s="262"/>
      <c r="J34" s="30" t="s">
        <v>446</v>
      </c>
      <c r="K34" s="262"/>
      <c r="L34" s="30" t="s">
        <v>447</v>
      </c>
      <c r="M34" s="262"/>
      <c r="N34" s="30" t="s">
        <v>451</v>
      </c>
      <c r="O34" s="32">
        <v>2024</v>
      </c>
      <c r="P34" s="33">
        <v>2025</v>
      </c>
      <c r="Q34" s="33">
        <v>2026</v>
      </c>
      <c r="R34" s="33">
        <v>2027</v>
      </c>
    </row>
    <row r="35" spans="1:19" ht="44.25" customHeight="1" x14ac:dyDescent="0.3">
      <c r="A35" s="262"/>
      <c r="B35" s="262"/>
      <c r="C35" s="262"/>
      <c r="D35" s="262"/>
      <c r="E35" s="262"/>
      <c r="F35" s="262"/>
      <c r="G35" s="262"/>
      <c r="H35" s="262"/>
      <c r="I35" s="262"/>
      <c r="J35" s="34" t="s">
        <v>448</v>
      </c>
      <c r="K35" s="34" t="s">
        <v>449</v>
      </c>
      <c r="L35" s="34" t="s">
        <v>448</v>
      </c>
      <c r="M35" s="34" t="s">
        <v>450</v>
      </c>
      <c r="N35" s="262"/>
      <c r="O35" s="35" t="s">
        <v>448</v>
      </c>
      <c r="P35" s="36" t="s">
        <v>448</v>
      </c>
      <c r="Q35" s="36" t="s">
        <v>448</v>
      </c>
      <c r="R35" s="36" t="s">
        <v>448</v>
      </c>
    </row>
    <row r="36" spans="1:19" ht="43.2" x14ac:dyDescent="0.3">
      <c r="A36" s="85" t="s">
        <v>2</v>
      </c>
      <c r="B36" s="86" t="s">
        <v>312</v>
      </c>
      <c r="C36" s="87" t="s">
        <v>16</v>
      </c>
      <c r="D36" s="88" t="s">
        <v>317</v>
      </c>
      <c r="E36" s="41" t="s">
        <v>360</v>
      </c>
      <c r="F36" s="41" t="s">
        <v>361</v>
      </c>
      <c r="G36" s="41"/>
      <c r="H36" s="41" t="s">
        <v>15</v>
      </c>
      <c r="I36" s="58">
        <f>J36+L36+N36</f>
        <v>770000000</v>
      </c>
      <c r="J36" s="58">
        <v>770000000</v>
      </c>
      <c r="K36" s="74" t="s">
        <v>245</v>
      </c>
      <c r="L36" s="89"/>
      <c r="M36" s="89"/>
      <c r="N36" s="90"/>
      <c r="O36" s="91">
        <v>200000000</v>
      </c>
      <c r="P36" s="92">
        <v>190000000</v>
      </c>
      <c r="Q36" s="92">
        <v>190000000</v>
      </c>
      <c r="R36" s="92">
        <f>I36-O36-P36-Q36</f>
        <v>190000000</v>
      </c>
    </row>
    <row r="37" spans="1:19" ht="84" customHeight="1" x14ac:dyDescent="0.3">
      <c r="A37" s="85" t="s">
        <v>17</v>
      </c>
      <c r="B37" s="86" t="s">
        <v>646</v>
      </c>
      <c r="C37" s="87" t="s">
        <v>20</v>
      </c>
      <c r="D37" s="93" t="s">
        <v>313</v>
      </c>
      <c r="E37" s="41" t="s">
        <v>360</v>
      </c>
      <c r="F37" s="41" t="s">
        <v>361</v>
      </c>
      <c r="G37" s="41"/>
      <c r="H37" s="41" t="s">
        <v>15</v>
      </c>
      <c r="I37" s="58">
        <f t="shared" ref="I37:I55" si="0">J37+L37+N37</f>
        <v>63000000</v>
      </c>
      <c r="J37" s="58">
        <v>63000000</v>
      </c>
      <c r="K37" s="74" t="s">
        <v>57</v>
      </c>
      <c r="L37" s="89"/>
      <c r="M37" s="89"/>
      <c r="N37" s="90"/>
      <c r="O37" s="91">
        <v>12000000</v>
      </c>
      <c r="P37" s="92">
        <v>17000000</v>
      </c>
      <c r="Q37" s="92">
        <v>17000000</v>
      </c>
      <c r="R37" s="92">
        <f t="shared" ref="R37:R46" si="1">I37-O37-P37-Q37</f>
        <v>17000000</v>
      </c>
    </row>
    <row r="38" spans="1:19" ht="98.25" customHeight="1" x14ac:dyDescent="0.3">
      <c r="A38" s="85" t="s">
        <v>18</v>
      </c>
      <c r="B38" s="86" t="s">
        <v>647</v>
      </c>
      <c r="C38" s="87" t="s">
        <v>21</v>
      </c>
      <c r="D38" s="49" t="s">
        <v>314</v>
      </c>
      <c r="E38" s="41" t="s">
        <v>360</v>
      </c>
      <c r="F38" s="41" t="s">
        <v>361</v>
      </c>
      <c r="G38" s="94"/>
      <c r="H38" s="95" t="s">
        <v>15</v>
      </c>
      <c r="I38" s="58">
        <f t="shared" si="0"/>
        <v>124800000</v>
      </c>
      <c r="J38" s="58">
        <v>124800000</v>
      </c>
      <c r="K38" s="74" t="s">
        <v>56</v>
      </c>
      <c r="L38" s="89"/>
      <c r="M38" s="89"/>
      <c r="N38" s="90"/>
      <c r="O38" s="91">
        <v>26000000</v>
      </c>
      <c r="P38" s="96">
        <v>23600000</v>
      </c>
      <c r="Q38" s="97">
        <v>38100000</v>
      </c>
      <c r="R38" s="98">
        <f t="shared" si="1"/>
        <v>37100000</v>
      </c>
    </row>
    <row r="39" spans="1:19" ht="83.25" customHeight="1" x14ac:dyDescent="0.3">
      <c r="A39" s="85" t="s">
        <v>19</v>
      </c>
      <c r="B39" s="99" t="s">
        <v>315</v>
      </c>
      <c r="C39" s="87" t="s">
        <v>22</v>
      </c>
      <c r="D39" s="49" t="s">
        <v>316</v>
      </c>
      <c r="E39" s="41" t="s">
        <v>360</v>
      </c>
      <c r="F39" s="94" t="s">
        <v>362</v>
      </c>
      <c r="G39" s="94"/>
      <c r="H39" s="95" t="s">
        <v>53</v>
      </c>
      <c r="I39" s="58">
        <f t="shared" si="0"/>
        <v>1500000</v>
      </c>
      <c r="J39" s="58">
        <v>1500000</v>
      </c>
      <c r="K39" s="74" t="s">
        <v>54</v>
      </c>
      <c r="L39" s="89"/>
      <c r="M39" s="89"/>
      <c r="N39" s="90"/>
      <c r="O39" s="91">
        <v>500000</v>
      </c>
      <c r="P39" s="96">
        <v>500000</v>
      </c>
      <c r="Q39" s="96">
        <v>500000</v>
      </c>
      <c r="R39" s="92">
        <f t="shared" si="1"/>
        <v>0</v>
      </c>
    </row>
    <row r="40" spans="1:19" ht="43.2" x14ac:dyDescent="0.3">
      <c r="A40" s="85" t="s">
        <v>23</v>
      </c>
      <c r="B40" s="86" t="s">
        <v>648</v>
      </c>
      <c r="C40" s="87" t="s">
        <v>32</v>
      </c>
      <c r="D40" s="73" t="s">
        <v>319</v>
      </c>
      <c r="E40" s="41" t="s">
        <v>360</v>
      </c>
      <c r="F40" s="94" t="s">
        <v>362</v>
      </c>
      <c r="G40" s="94"/>
      <c r="H40" s="95" t="s">
        <v>15</v>
      </c>
      <c r="I40" s="58">
        <f t="shared" si="0"/>
        <v>105000000</v>
      </c>
      <c r="J40" s="58">
        <v>105000000</v>
      </c>
      <c r="K40" s="74" t="s">
        <v>55</v>
      </c>
      <c r="L40" s="89"/>
      <c r="M40" s="89"/>
      <c r="N40" s="90"/>
      <c r="O40" s="91">
        <v>17000000</v>
      </c>
      <c r="P40" s="96">
        <v>25000000</v>
      </c>
      <c r="Q40" s="97">
        <v>31000000</v>
      </c>
      <c r="R40" s="98">
        <f t="shared" si="1"/>
        <v>32000000</v>
      </c>
    </row>
    <row r="41" spans="1:19" ht="74.400000000000006" customHeight="1" x14ac:dyDescent="0.3">
      <c r="A41" s="85" t="s">
        <v>24</v>
      </c>
      <c r="B41" s="86" t="s">
        <v>473</v>
      </c>
      <c r="C41" s="87" t="s">
        <v>34</v>
      </c>
      <c r="D41" s="73" t="s">
        <v>320</v>
      </c>
      <c r="E41" s="41" t="s">
        <v>360</v>
      </c>
      <c r="F41" s="94" t="s">
        <v>362</v>
      </c>
      <c r="G41" s="94"/>
      <c r="H41" s="95" t="s">
        <v>15</v>
      </c>
      <c r="I41" s="58">
        <f t="shared" si="0"/>
        <v>18000000</v>
      </c>
      <c r="J41" s="58">
        <v>18000000</v>
      </c>
      <c r="K41" s="74" t="s">
        <v>52</v>
      </c>
      <c r="L41" s="89"/>
      <c r="M41" s="89"/>
      <c r="N41" s="90"/>
      <c r="O41" s="91">
        <v>3000000</v>
      </c>
      <c r="P41" s="96">
        <v>5000000</v>
      </c>
      <c r="Q41" s="96">
        <v>5000000</v>
      </c>
      <c r="R41" s="92">
        <f t="shared" si="1"/>
        <v>5000000</v>
      </c>
    </row>
    <row r="42" spans="1:19" ht="43.2" x14ac:dyDescent="0.3">
      <c r="A42" s="85" t="s">
        <v>25</v>
      </c>
      <c r="B42" s="73" t="s">
        <v>318</v>
      </c>
      <c r="C42" s="87" t="s">
        <v>35</v>
      </c>
      <c r="D42" s="38" t="s">
        <v>502</v>
      </c>
      <c r="E42" s="41" t="s">
        <v>360</v>
      </c>
      <c r="F42" s="41" t="s">
        <v>362</v>
      </c>
      <c r="G42" s="41"/>
      <c r="H42" s="41" t="s">
        <v>15</v>
      </c>
      <c r="I42" s="58">
        <f t="shared" si="0"/>
        <v>68000000</v>
      </c>
      <c r="J42" s="58">
        <v>68000000</v>
      </c>
      <c r="K42" s="100" t="s">
        <v>41</v>
      </c>
      <c r="L42" s="89"/>
      <c r="M42" s="89"/>
      <c r="N42" s="90"/>
      <c r="O42" s="96">
        <v>20000000</v>
      </c>
      <c r="P42" s="97">
        <v>16000000</v>
      </c>
      <c r="Q42" s="97">
        <v>16000000</v>
      </c>
      <c r="R42" s="97">
        <v>16000000</v>
      </c>
      <c r="S42" s="268"/>
    </row>
    <row r="43" spans="1:19" ht="43.2" x14ac:dyDescent="0.3">
      <c r="A43" s="85" t="s">
        <v>26</v>
      </c>
      <c r="B43" s="86" t="s">
        <v>474</v>
      </c>
      <c r="C43" s="87" t="s">
        <v>36</v>
      </c>
      <c r="D43" s="73" t="s">
        <v>321</v>
      </c>
      <c r="E43" s="41" t="s">
        <v>360</v>
      </c>
      <c r="F43" s="95" t="s">
        <v>362</v>
      </c>
      <c r="G43" s="95" t="s">
        <v>383</v>
      </c>
      <c r="H43" s="95" t="s">
        <v>50</v>
      </c>
      <c r="I43" s="58">
        <f t="shared" si="0"/>
        <v>5000000</v>
      </c>
      <c r="J43" s="58">
        <v>5000000</v>
      </c>
      <c r="K43" s="74" t="s">
        <v>58</v>
      </c>
      <c r="L43" s="101"/>
      <c r="M43" s="101"/>
      <c r="N43" s="102"/>
      <c r="O43" s="91">
        <v>5000000</v>
      </c>
      <c r="P43" s="103"/>
      <c r="Q43" s="103"/>
      <c r="R43" s="92">
        <f t="shared" si="1"/>
        <v>0</v>
      </c>
    </row>
    <row r="44" spans="1:19" ht="94.5" customHeight="1" x14ac:dyDescent="0.3">
      <c r="A44" s="85" t="s">
        <v>27</v>
      </c>
      <c r="B44" s="86" t="s">
        <v>475</v>
      </c>
      <c r="C44" s="87" t="s">
        <v>37</v>
      </c>
      <c r="D44" s="73" t="s">
        <v>322</v>
      </c>
      <c r="E44" s="41" t="s">
        <v>360</v>
      </c>
      <c r="F44" s="94" t="s">
        <v>363</v>
      </c>
      <c r="G44" s="94"/>
      <c r="H44" s="95" t="s">
        <v>15</v>
      </c>
      <c r="I44" s="58">
        <f t="shared" si="0"/>
        <v>2500000</v>
      </c>
      <c r="J44" s="58">
        <v>2500000</v>
      </c>
      <c r="K44" s="74" t="s">
        <v>51</v>
      </c>
      <c r="L44" s="89"/>
      <c r="M44" s="89"/>
      <c r="N44" s="90"/>
      <c r="O44" s="91">
        <v>1000000</v>
      </c>
      <c r="P44" s="96">
        <v>500000</v>
      </c>
      <c r="Q44" s="96">
        <v>500000</v>
      </c>
      <c r="R44" s="92">
        <f t="shared" si="1"/>
        <v>500000</v>
      </c>
    </row>
    <row r="45" spans="1:19" ht="80.25" customHeight="1" x14ac:dyDescent="0.3">
      <c r="A45" s="104" t="s">
        <v>28</v>
      </c>
      <c r="B45" s="49" t="s">
        <v>649</v>
      </c>
      <c r="C45" s="87" t="s">
        <v>38</v>
      </c>
      <c r="D45" s="73" t="s">
        <v>323</v>
      </c>
      <c r="E45" s="41" t="s">
        <v>360</v>
      </c>
      <c r="F45" s="94" t="s">
        <v>363</v>
      </c>
      <c r="G45" s="94"/>
      <c r="H45" s="74" t="s">
        <v>15</v>
      </c>
      <c r="I45" s="58">
        <f t="shared" si="0"/>
        <v>6000000</v>
      </c>
      <c r="J45" s="58">
        <v>6000000</v>
      </c>
      <c r="K45" s="74" t="s">
        <v>42</v>
      </c>
      <c r="L45" s="89"/>
      <c r="M45" s="89"/>
      <c r="N45" s="90"/>
      <c r="O45" s="91">
        <v>1000000</v>
      </c>
      <c r="P45" s="96">
        <v>1000000</v>
      </c>
      <c r="Q45" s="96">
        <v>2000000</v>
      </c>
      <c r="R45" s="92">
        <f t="shared" si="1"/>
        <v>2000000</v>
      </c>
    </row>
    <row r="46" spans="1:19" ht="43.2" x14ac:dyDescent="0.3">
      <c r="A46" s="85" t="s">
        <v>29</v>
      </c>
      <c r="B46" s="86" t="s">
        <v>476</v>
      </c>
      <c r="C46" s="87" t="s">
        <v>39</v>
      </c>
      <c r="D46" s="49" t="s">
        <v>324</v>
      </c>
      <c r="E46" s="41" t="s">
        <v>360</v>
      </c>
      <c r="F46" s="94" t="s">
        <v>362</v>
      </c>
      <c r="G46" s="94"/>
      <c r="H46" s="74" t="s">
        <v>210</v>
      </c>
      <c r="I46" s="58">
        <f t="shared" si="0"/>
        <v>40000000</v>
      </c>
      <c r="J46" s="58">
        <v>40000000</v>
      </c>
      <c r="K46" s="100" t="s">
        <v>33</v>
      </c>
      <c r="L46" s="89"/>
      <c r="M46" s="89"/>
      <c r="N46" s="90"/>
      <c r="O46" s="91">
        <v>20000000</v>
      </c>
      <c r="P46" s="96">
        <v>20000000</v>
      </c>
      <c r="Q46" s="96"/>
      <c r="R46" s="92">
        <f t="shared" si="1"/>
        <v>0</v>
      </c>
    </row>
    <row r="47" spans="1:19" ht="43.2" x14ac:dyDescent="0.3">
      <c r="A47" s="85" t="s">
        <v>30</v>
      </c>
      <c r="B47" s="49" t="s">
        <v>477</v>
      </c>
      <c r="C47" s="87" t="s">
        <v>40</v>
      </c>
      <c r="D47" s="49" t="s">
        <v>325</v>
      </c>
      <c r="E47" s="41" t="s">
        <v>360</v>
      </c>
      <c r="F47" s="94" t="s">
        <v>362</v>
      </c>
      <c r="G47" s="94"/>
      <c r="H47" s="95" t="s">
        <v>15</v>
      </c>
      <c r="I47" s="58">
        <f t="shared" si="0"/>
        <v>8000000</v>
      </c>
      <c r="J47" s="58">
        <v>8000000</v>
      </c>
      <c r="K47" s="74" t="s">
        <v>43</v>
      </c>
      <c r="L47" s="89"/>
      <c r="M47" s="89"/>
      <c r="N47" s="90"/>
      <c r="O47" s="96">
        <v>2000000</v>
      </c>
      <c r="P47" s="96">
        <v>2000000</v>
      </c>
      <c r="Q47" s="96">
        <v>2000000</v>
      </c>
      <c r="R47" s="96">
        <v>2000000</v>
      </c>
    </row>
    <row r="48" spans="1:19" ht="123" customHeight="1" x14ac:dyDescent="0.3">
      <c r="A48" s="85" t="s">
        <v>31</v>
      </c>
      <c r="B48" s="40" t="s">
        <v>478</v>
      </c>
      <c r="C48" s="87" t="s">
        <v>248</v>
      </c>
      <c r="D48" s="40" t="s">
        <v>650</v>
      </c>
      <c r="E48" s="41" t="s">
        <v>360</v>
      </c>
      <c r="F48" s="94" t="s">
        <v>362</v>
      </c>
      <c r="G48" s="94" t="s">
        <v>375</v>
      </c>
      <c r="H48" s="95" t="s">
        <v>179</v>
      </c>
      <c r="I48" s="58">
        <f t="shared" si="0"/>
        <v>411087</v>
      </c>
      <c r="J48" s="58"/>
      <c r="K48" s="102"/>
      <c r="L48" s="102">
        <v>411087</v>
      </c>
      <c r="M48" s="102" t="s">
        <v>180</v>
      </c>
      <c r="N48" s="90"/>
      <c r="O48" s="91">
        <v>350198</v>
      </c>
      <c r="P48" s="91">
        <v>60889</v>
      </c>
      <c r="Q48" s="105"/>
      <c r="R48" s="105"/>
    </row>
    <row r="49" spans="1:18" ht="81" customHeight="1" x14ac:dyDescent="0.3">
      <c r="A49" s="106" t="s">
        <v>81</v>
      </c>
      <c r="B49" s="107" t="s">
        <v>479</v>
      </c>
      <c r="C49" s="106" t="s">
        <v>85</v>
      </c>
      <c r="D49" s="40" t="s">
        <v>326</v>
      </c>
      <c r="E49" s="41" t="s">
        <v>360</v>
      </c>
      <c r="F49" s="94" t="s">
        <v>362</v>
      </c>
      <c r="G49" s="42"/>
      <c r="H49" s="95" t="s">
        <v>15</v>
      </c>
      <c r="I49" s="58">
        <f t="shared" si="0"/>
        <v>5500000</v>
      </c>
      <c r="J49" s="58">
        <f t="shared" ref="J49" si="2">O49+P49+Q49+R49</f>
        <v>5500000</v>
      </c>
      <c r="K49" s="102" t="s">
        <v>198</v>
      </c>
      <c r="L49" s="102"/>
      <c r="M49" s="102"/>
      <c r="N49" s="102"/>
      <c r="O49" s="91">
        <v>1000000</v>
      </c>
      <c r="P49" s="96">
        <v>1000000</v>
      </c>
      <c r="Q49" s="96">
        <v>1500000</v>
      </c>
      <c r="R49" s="96">
        <v>2000000</v>
      </c>
    </row>
    <row r="50" spans="1:18" ht="84.75" customHeight="1" x14ac:dyDescent="0.3">
      <c r="A50" s="106" t="s">
        <v>82</v>
      </c>
      <c r="B50" s="73" t="s">
        <v>480</v>
      </c>
      <c r="C50" s="106" t="s">
        <v>87</v>
      </c>
      <c r="D50" s="73" t="s">
        <v>651</v>
      </c>
      <c r="E50" s="74" t="s">
        <v>364</v>
      </c>
      <c r="F50" s="74" t="s">
        <v>365</v>
      </c>
      <c r="G50" s="74"/>
      <c r="H50" s="74">
        <v>2024</v>
      </c>
      <c r="I50" s="58">
        <f t="shared" si="0"/>
        <v>1000000</v>
      </c>
      <c r="J50" s="58">
        <v>600000</v>
      </c>
      <c r="K50" s="74" t="s">
        <v>86</v>
      </c>
      <c r="L50" s="101"/>
      <c r="M50" s="74"/>
      <c r="N50" s="108">
        <v>400000</v>
      </c>
      <c r="O50" s="109" t="s">
        <v>652</v>
      </c>
      <c r="P50" s="271"/>
      <c r="Q50" s="271"/>
      <c r="R50" s="271"/>
    </row>
    <row r="51" spans="1:18" ht="77.25" customHeight="1" x14ac:dyDescent="0.3">
      <c r="A51" s="110" t="s">
        <v>83</v>
      </c>
      <c r="B51" s="73" t="s">
        <v>481</v>
      </c>
      <c r="C51" s="106" t="s">
        <v>88</v>
      </c>
      <c r="D51" s="73" t="s">
        <v>327</v>
      </c>
      <c r="E51" s="74" t="s">
        <v>653</v>
      </c>
      <c r="F51" s="74" t="s">
        <v>366</v>
      </c>
      <c r="G51" s="74"/>
      <c r="H51" s="74">
        <v>2027</v>
      </c>
      <c r="I51" s="58">
        <f t="shared" si="0"/>
        <v>30500000</v>
      </c>
      <c r="J51" s="58">
        <v>30500000</v>
      </c>
      <c r="K51" s="74" t="s">
        <v>90</v>
      </c>
      <c r="L51" s="101"/>
      <c r="M51" s="74"/>
      <c r="N51" s="108"/>
      <c r="O51" s="111">
        <v>12000000</v>
      </c>
      <c r="P51" s="108">
        <v>6500000</v>
      </c>
      <c r="Q51" s="108">
        <v>6000000</v>
      </c>
      <c r="R51" s="108">
        <f>I51-O51-P51-Q51</f>
        <v>6000000</v>
      </c>
    </row>
    <row r="52" spans="1:18" ht="77.25" customHeight="1" x14ac:dyDescent="0.3">
      <c r="A52" s="110" t="s">
        <v>84</v>
      </c>
      <c r="B52" s="73" t="s">
        <v>482</v>
      </c>
      <c r="C52" s="106" t="s">
        <v>89</v>
      </c>
      <c r="D52" s="73" t="s">
        <v>328</v>
      </c>
      <c r="E52" s="74" t="s">
        <v>653</v>
      </c>
      <c r="F52" s="74" t="s">
        <v>366</v>
      </c>
      <c r="G52" s="74"/>
      <c r="H52" s="74">
        <v>2027</v>
      </c>
      <c r="I52" s="58">
        <f t="shared" si="0"/>
        <v>16000000</v>
      </c>
      <c r="J52" s="58">
        <v>16000000</v>
      </c>
      <c r="K52" s="74" t="s">
        <v>90</v>
      </c>
      <c r="L52" s="101"/>
      <c r="M52" s="74"/>
      <c r="N52" s="108"/>
      <c r="O52" s="111">
        <v>8000000</v>
      </c>
      <c r="P52" s="108">
        <v>3000000</v>
      </c>
      <c r="Q52" s="108">
        <v>2500000</v>
      </c>
      <c r="R52" s="108">
        <f t="shared" ref="R52:R53" si="3">I52-O52-P52-Q52</f>
        <v>2500000</v>
      </c>
    </row>
    <row r="53" spans="1:18" ht="81" customHeight="1" x14ac:dyDescent="0.3">
      <c r="A53" s="110" t="s">
        <v>151</v>
      </c>
      <c r="B53" s="73" t="s">
        <v>483</v>
      </c>
      <c r="C53" s="106" t="s">
        <v>152</v>
      </c>
      <c r="D53" s="73" t="s">
        <v>329</v>
      </c>
      <c r="E53" s="74" t="s">
        <v>653</v>
      </c>
      <c r="F53" s="74" t="s">
        <v>366</v>
      </c>
      <c r="G53" s="74" t="s">
        <v>91</v>
      </c>
      <c r="H53" s="74">
        <v>2027</v>
      </c>
      <c r="I53" s="58">
        <f t="shared" si="0"/>
        <v>12000000</v>
      </c>
      <c r="J53" s="58">
        <v>12000000</v>
      </c>
      <c r="K53" s="74" t="s">
        <v>90</v>
      </c>
      <c r="L53" s="101"/>
      <c r="M53" s="74"/>
      <c r="N53" s="108"/>
      <c r="O53" s="111">
        <v>3000000</v>
      </c>
      <c r="P53" s="108">
        <v>3000000</v>
      </c>
      <c r="Q53" s="108">
        <v>3000000</v>
      </c>
      <c r="R53" s="108">
        <f t="shared" si="3"/>
        <v>3000000</v>
      </c>
    </row>
    <row r="54" spans="1:18" ht="95.25" customHeight="1" x14ac:dyDescent="0.3">
      <c r="A54" s="104" t="s">
        <v>153</v>
      </c>
      <c r="B54" s="93" t="s">
        <v>491</v>
      </c>
      <c r="C54" s="112" t="s">
        <v>154</v>
      </c>
      <c r="D54" s="93" t="s">
        <v>492</v>
      </c>
      <c r="E54" s="41" t="s">
        <v>654</v>
      </c>
      <c r="F54" s="41" t="s">
        <v>372</v>
      </c>
      <c r="G54" s="41" t="s">
        <v>120</v>
      </c>
      <c r="H54" s="41" t="s">
        <v>197</v>
      </c>
      <c r="I54" s="44"/>
      <c r="J54" s="41" t="s">
        <v>276</v>
      </c>
      <c r="K54" s="41"/>
      <c r="L54" s="113"/>
      <c r="M54" s="113"/>
      <c r="N54" s="114"/>
      <c r="O54" s="150"/>
      <c r="P54" s="44"/>
      <c r="Q54" s="44"/>
      <c r="R54" s="44"/>
    </row>
    <row r="55" spans="1:18" s="272" customFormat="1" ht="60.75" customHeight="1" x14ac:dyDescent="0.3">
      <c r="A55" s="110" t="s">
        <v>155</v>
      </c>
      <c r="B55" s="93" t="s">
        <v>484</v>
      </c>
      <c r="C55" s="110" t="s">
        <v>156</v>
      </c>
      <c r="D55" s="115" t="s">
        <v>330</v>
      </c>
      <c r="E55" s="100" t="s">
        <v>367</v>
      </c>
      <c r="F55" s="100" t="s">
        <v>384</v>
      </c>
      <c r="G55" s="100"/>
      <c r="H55" s="100" t="s">
        <v>210</v>
      </c>
      <c r="I55" s="58">
        <f t="shared" si="0"/>
        <v>25000</v>
      </c>
      <c r="J55" s="116"/>
      <c r="K55" s="100"/>
      <c r="L55" s="117">
        <v>25000</v>
      </c>
      <c r="M55" s="89" t="s">
        <v>238</v>
      </c>
      <c r="N55" s="90"/>
      <c r="O55" s="117">
        <v>25000</v>
      </c>
      <c r="P55" s="150"/>
      <c r="Q55" s="150"/>
      <c r="R55" s="150"/>
    </row>
    <row r="56" spans="1:18" ht="94.5" customHeight="1" x14ac:dyDescent="0.3">
      <c r="A56" s="110" t="s">
        <v>157</v>
      </c>
      <c r="B56" s="93" t="s">
        <v>485</v>
      </c>
      <c r="C56" s="106" t="s">
        <v>160</v>
      </c>
      <c r="D56" s="118" t="s">
        <v>493</v>
      </c>
      <c r="E56" s="119" t="s">
        <v>654</v>
      </c>
      <c r="F56" s="119" t="s">
        <v>372</v>
      </c>
      <c r="G56" s="119" t="s">
        <v>371</v>
      </c>
      <c r="H56" s="100" t="s">
        <v>210</v>
      </c>
      <c r="I56" s="64"/>
      <c r="J56" s="100" t="s">
        <v>276</v>
      </c>
      <c r="K56" s="100"/>
      <c r="L56" s="89"/>
      <c r="M56" s="89"/>
      <c r="N56" s="90"/>
      <c r="O56" s="64"/>
      <c r="P56" s="64"/>
      <c r="Q56" s="64"/>
      <c r="R56" s="64"/>
    </row>
    <row r="57" spans="1:18" ht="87.75" customHeight="1" x14ac:dyDescent="0.3">
      <c r="A57" s="110" t="s">
        <v>158</v>
      </c>
      <c r="B57" s="93" t="s">
        <v>486</v>
      </c>
      <c r="C57" s="106" t="s">
        <v>159</v>
      </c>
      <c r="D57" s="118" t="s">
        <v>494</v>
      </c>
      <c r="E57" s="119" t="s">
        <v>654</v>
      </c>
      <c r="F57" s="119" t="s">
        <v>372</v>
      </c>
      <c r="G57" s="119" t="s">
        <v>120</v>
      </c>
      <c r="H57" s="74" t="s">
        <v>211</v>
      </c>
      <c r="I57" s="58">
        <f t="shared" ref="I57" si="4">J57+L57+N57</f>
        <v>6960000</v>
      </c>
      <c r="J57" s="58">
        <v>5500000</v>
      </c>
      <c r="K57" s="74" t="s">
        <v>121</v>
      </c>
      <c r="L57" s="120"/>
      <c r="M57" s="74"/>
      <c r="N57" s="96">
        <v>1460000</v>
      </c>
      <c r="O57" s="96">
        <v>1500000</v>
      </c>
      <c r="P57" s="96" t="s">
        <v>500</v>
      </c>
      <c r="Q57" s="96" t="s">
        <v>501</v>
      </c>
      <c r="R57" s="96">
        <v>0</v>
      </c>
    </row>
    <row r="58" spans="1:18" ht="84.75" customHeight="1" x14ac:dyDescent="0.3">
      <c r="A58" s="104" t="s">
        <v>176</v>
      </c>
      <c r="B58" s="93" t="s">
        <v>487</v>
      </c>
      <c r="C58" s="85" t="s">
        <v>273</v>
      </c>
      <c r="D58" s="88" t="s">
        <v>495</v>
      </c>
      <c r="E58" s="41" t="s">
        <v>368</v>
      </c>
      <c r="F58" s="41" t="s">
        <v>356</v>
      </c>
      <c r="G58" s="41"/>
      <c r="H58" s="41" t="s">
        <v>140</v>
      </c>
      <c r="I58" s="58">
        <f t="shared" ref="I58" si="5">J58+L58+N58</f>
        <v>60000</v>
      </c>
      <c r="J58" s="58">
        <v>60000</v>
      </c>
      <c r="K58" s="114" t="s">
        <v>177</v>
      </c>
      <c r="L58" s="114"/>
      <c r="M58" s="114"/>
      <c r="N58" s="121"/>
      <c r="O58" s="91">
        <v>15000</v>
      </c>
      <c r="P58" s="121">
        <v>15000</v>
      </c>
      <c r="Q58" s="121">
        <v>15000</v>
      </c>
      <c r="R58" s="121">
        <f>I58-O58-P58-Q58</f>
        <v>15000</v>
      </c>
    </row>
    <row r="59" spans="1:18" ht="136.65" customHeight="1" x14ac:dyDescent="0.3">
      <c r="A59" s="104" t="s">
        <v>239</v>
      </c>
      <c r="B59" s="86" t="s">
        <v>655</v>
      </c>
      <c r="C59" s="85" t="s">
        <v>181</v>
      </c>
      <c r="D59" s="38" t="s">
        <v>496</v>
      </c>
      <c r="E59" s="41" t="s">
        <v>369</v>
      </c>
      <c r="F59" s="41" t="s">
        <v>370</v>
      </c>
      <c r="G59" s="41" t="s">
        <v>180</v>
      </c>
      <c r="H59" s="41" t="s">
        <v>50</v>
      </c>
      <c r="I59" s="44"/>
      <c r="J59" s="114" t="s">
        <v>276</v>
      </c>
      <c r="K59" s="114"/>
      <c r="L59" s="114"/>
      <c r="M59" s="114"/>
      <c r="N59" s="121"/>
      <c r="O59" s="91"/>
      <c r="P59" s="121"/>
      <c r="Q59" s="121"/>
      <c r="R59" s="121"/>
    </row>
    <row r="60" spans="1:18" ht="108.9" customHeight="1" x14ac:dyDescent="0.3">
      <c r="A60" s="104" t="s">
        <v>249</v>
      </c>
      <c r="B60" s="86" t="s">
        <v>488</v>
      </c>
      <c r="C60" s="104" t="s">
        <v>250</v>
      </c>
      <c r="D60" s="86" t="s">
        <v>497</v>
      </c>
      <c r="E60" s="41" t="s">
        <v>369</v>
      </c>
      <c r="F60" s="41" t="s">
        <v>374</v>
      </c>
      <c r="G60" s="41" t="s">
        <v>180</v>
      </c>
      <c r="H60" s="41" t="s">
        <v>50</v>
      </c>
      <c r="I60" s="44"/>
      <c r="J60" s="114" t="s">
        <v>276</v>
      </c>
      <c r="K60" s="114"/>
      <c r="L60" s="114"/>
      <c r="M60" s="114"/>
      <c r="N60" s="121"/>
      <c r="O60" s="91"/>
      <c r="P60" s="121"/>
      <c r="Q60" s="121"/>
      <c r="R60" s="121"/>
    </row>
    <row r="61" spans="1:18" ht="108.9" customHeight="1" x14ac:dyDescent="0.3">
      <c r="A61" s="104" t="s">
        <v>251</v>
      </c>
      <c r="B61" s="86" t="s">
        <v>489</v>
      </c>
      <c r="C61" s="104" t="s">
        <v>252</v>
      </c>
      <c r="D61" s="86" t="s">
        <v>498</v>
      </c>
      <c r="E61" s="41" t="s">
        <v>369</v>
      </c>
      <c r="F61" s="41" t="s">
        <v>370</v>
      </c>
      <c r="G61" s="41" t="s">
        <v>180</v>
      </c>
      <c r="H61" s="41" t="s">
        <v>50</v>
      </c>
      <c r="I61" s="44"/>
      <c r="J61" s="114" t="s">
        <v>276</v>
      </c>
      <c r="K61" s="114"/>
      <c r="L61" s="114"/>
      <c r="M61" s="114"/>
      <c r="N61" s="121"/>
      <c r="O61" s="91"/>
      <c r="P61" s="121"/>
      <c r="Q61" s="121"/>
      <c r="R61" s="121"/>
    </row>
    <row r="62" spans="1:18" ht="173.1" customHeight="1" x14ac:dyDescent="0.3">
      <c r="A62" s="104" t="s">
        <v>258</v>
      </c>
      <c r="B62" s="86" t="s">
        <v>490</v>
      </c>
      <c r="C62" s="85" t="s">
        <v>253</v>
      </c>
      <c r="D62" s="86" t="s">
        <v>499</v>
      </c>
      <c r="E62" s="41" t="s">
        <v>369</v>
      </c>
      <c r="F62" s="41" t="s">
        <v>373</v>
      </c>
      <c r="G62" s="41" t="s">
        <v>180</v>
      </c>
      <c r="H62" s="41" t="s">
        <v>50</v>
      </c>
      <c r="I62" s="44"/>
      <c r="J62" s="114" t="s">
        <v>276</v>
      </c>
      <c r="K62" s="114"/>
      <c r="L62" s="114"/>
      <c r="M62" s="114"/>
      <c r="N62" s="121"/>
      <c r="O62" s="91"/>
      <c r="P62" s="121"/>
      <c r="Q62" s="121"/>
      <c r="R62" s="121"/>
    </row>
    <row r="63" spans="1:18" ht="33.75" customHeight="1" x14ac:dyDescent="0.3">
      <c r="A63" s="16" t="s">
        <v>422</v>
      </c>
      <c r="B63" s="262"/>
      <c r="C63" s="17" t="s">
        <v>280</v>
      </c>
      <c r="D63" s="17"/>
      <c r="E63" s="17"/>
      <c r="F63" s="17"/>
      <c r="G63" s="17"/>
      <c r="H63" s="17"/>
      <c r="I63" s="17"/>
      <c r="J63" s="17"/>
      <c r="K63" s="17"/>
      <c r="L63" s="17"/>
      <c r="M63" s="17"/>
      <c r="N63" s="17"/>
      <c r="O63" s="17"/>
      <c r="P63" s="17"/>
      <c r="Q63" s="17"/>
      <c r="R63" s="17"/>
    </row>
    <row r="64" spans="1:18" ht="33.75" customHeight="1" x14ac:dyDescent="0.3">
      <c r="A64" s="18" t="s">
        <v>503</v>
      </c>
      <c r="B64" s="262"/>
      <c r="C64" s="122" t="s">
        <v>504</v>
      </c>
      <c r="D64" s="262"/>
      <c r="E64" s="20"/>
      <c r="F64" s="21" t="s">
        <v>406</v>
      </c>
      <c r="G64" s="21" t="s">
        <v>410</v>
      </c>
      <c r="H64" s="262"/>
      <c r="I64" s="262"/>
      <c r="J64" s="21" t="s">
        <v>413</v>
      </c>
      <c r="K64" s="21"/>
      <c r="L64" s="21"/>
      <c r="M64" s="21"/>
      <c r="N64" s="21"/>
      <c r="O64" s="21"/>
      <c r="P64" s="21"/>
      <c r="Q64" s="21"/>
      <c r="R64" s="21"/>
    </row>
    <row r="65" spans="1:19" ht="37.5" customHeight="1" x14ac:dyDescent="0.3">
      <c r="A65" s="262"/>
      <c r="B65" s="262"/>
      <c r="C65" s="262"/>
      <c r="D65" s="262"/>
      <c r="E65" s="262"/>
      <c r="F65" s="262"/>
      <c r="G65" s="21" t="s">
        <v>411</v>
      </c>
      <c r="H65" s="21"/>
      <c r="I65" s="23" t="s">
        <v>412</v>
      </c>
      <c r="J65" s="21"/>
      <c r="K65" s="21"/>
      <c r="L65" s="21"/>
      <c r="M65" s="21"/>
      <c r="N65" s="21"/>
      <c r="O65" s="21"/>
      <c r="P65" s="21"/>
      <c r="Q65" s="21"/>
      <c r="R65" s="21"/>
    </row>
    <row r="66" spans="1:19" ht="38.25" customHeight="1" x14ac:dyDescent="0.3">
      <c r="A66" s="262"/>
      <c r="B66" s="262"/>
      <c r="C66" s="262"/>
      <c r="D66" s="262"/>
      <c r="E66" s="24" t="s">
        <v>407</v>
      </c>
      <c r="F66" s="25">
        <v>2023</v>
      </c>
      <c r="G66" s="26">
        <v>2025</v>
      </c>
      <c r="H66" s="26"/>
      <c r="I66" s="79">
        <v>2027</v>
      </c>
      <c r="J66" s="123" t="s">
        <v>721</v>
      </c>
      <c r="K66" s="123"/>
      <c r="L66" s="123"/>
      <c r="M66" s="123"/>
      <c r="N66" s="123"/>
      <c r="O66" s="123"/>
      <c r="P66" s="123"/>
      <c r="Q66" s="123"/>
      <c r="R66" s="123"/>
    </row>
    <row r="67" spans="1:19" ht="23.25" customHeight="1" x14ac:dyDescent="0.3">
      <c r="A67" s="262"/>
      <c r="B67" s="262"/>
      <c r="C67" s="262"/>
      <c r="D67" s="262"/>
      <c r="E67" s="24" t="s">
        <v>408</v>
      </c>
      <c r="F67" s="124">
        <v>184</v>
      </c>
      <c r="G67" s="80">
        <v>244</v>
      </c>
      <c r="H67" s="80"/>
      <c r="I67" s="124">
        <v>304</v>
      </c>
      <c r="J67" s="123"/>
      <c r="K67" s="123"/>
      <c r="L67" s="123"/>
      <c r="M67" s="123"/>
      <c r="N67" s="123"/>
      <c r="O67" s="123"/>
      <c r="P67" s="123"/>
      <c r="Q67" s="123"/>
      <c r="R67" s="123"/>
    </row>
    <row r="68" spans="1:19" ht="36" customHeight="1" x14ac:dyDescent="0.3">
      <c r="A68" s="18" t="s">
        <v>437</v>
      </c>
      <c r="B68" s="262"/>
      <c r="C68" s="84" t="s">
        <v>505</v>
      </c>
      <c r="D68" s="84"/>
      <c r="E68" s="84"/>
      <c r="F68" s="84"/>
      <c r="G68" s="84"/>
      <c r="H68" s="84"/>
      <c r="I68" s="84"/>
      <c r="J68" s="84"/>
      <c r="K68" s="84"/>
      <c r="L68" s="84"/>
      <c r="M68" s="84"/>
      <c r="N68" s="84"/>
      <c r="O68" s="84"/>
      <c r="P68" s="84"/>
      <c r="Q68" s="84"/>
      <c r="R68" s="84"/>
    </row>
    <row r="69" spans="1:19" ht="14.4" x14ac:dyDescent="0.3">
      <c r="A69" s="30" t="s">
        <v>438</v>
      </c>
      <c r="B69" s="262"/>
      <c r="C69" s="30" t="s">
        <v>440</v>
      </c>
      <c r="D69" s="262"/>
      <c r="E69" s="30" t="s">
        <v>414</v>
      </c>
      <c r="F69" s="30" t="s">
        <v>441</v>
      </c>
      <c r="G69" s="30" t="s">
        <v>442</v>
      </c>
      <c r="H69" s="30" t="s">
        <v>443</v>
      </c>
      <c r="I69" s="30" t="s">
        <v>444</v>
      </c>
      <c r="J69" s="30" t="s">
        <v>445</v>
      </c>
      <c r="K69" s="262"/>
      <c r="L69" s="262"/>
      <c r="M69" s="262"/>
      <c r="N69" s="262"/>
      <c r="O69" s="31" t="s">
        <v>452</v>
      </c>
      <c r="P69" s="31"/>
      <c r="Q69" s="31"/>
      <c r="R69" s="31"/>
    </row>
    <row r="70" spans="1:19" ht="14.4" x14ac:dyDescent="0.3">
      <c r="A70" s="262"/>
      <c r="B70" s="262"/>
      <c r="C70" s="263"/>
      <c r="D70" s="262"/>
      <c r="E70" s="262"/>
      <c r="F70" s="262"/>
      <c r="G70" s="262"/>
      <c r="H70" s="262"/>
      <c r="I70" s="262"/>
      <c r="J70" s="30" t="s">
        <v>446</v>
      </c>
      <c r="K70" s="262"/>
      <c r="L70" s="30" t="s">
        <v>447</v>
      </c>
      <c r="M70" s="262"/>
      <c r="N70" s="30" t="s">
        <v>451</v>
      </c>
      <c r="O70" s="32">
        <v>2024</v>
      </c>
      <c r="P70" s="33">
        <v>2025</v>
      </c>
      <c r="Q70" s="33">
        <v>2026</v>
      </c>
      <c r="R70" s="33">
        <v>2027</v>
      </c>
    </row>
    <row r="71" spans="1:19" ht="14.4" x14ac:dyDescent="0.3">
      <c r="A71" s="262"/>
      <c r="B71" s="262"/>
      <c r="C71" s="262"/>
      <c r="D71" s="262"/>
      <c r="E71" s="262"/>
      <c r="F71" s="262"/>
      <c r="G71" s="262"/>
      <c r="H71" s="262"/>
      <c r="I71" s="262"/>
      <c r="J71" s="34" t="s">
        <v>448</v>
      </c>
      <c r="K71" s="34" t="s">
        <v>449</v>
      </c>
      <c r="L71" s="34" t="s">
        <v>448</v>
      </c>
      <c r="M71" s="34" t="s">
        <v>450</v>
      </c>
      <c r="N71" s="262"/>
      <c r="O71" s="35" t="s">
        <v>448</v>
      </c>
      <c r="P71" s="36" t="s">
        <v>448</v>
      </c>
      <c r="Q71" s="36" t="s">
        <v>448</v>
      </c>
      <c r="R71" s="36" t="s">
        <v>448</v>
      </c>
    </row>
    <row r="72" spans="1:19" ht="80.25" customHeight="1" x14ac:dyDescent="0.3">
      <c r="A72" s="125" t="s">
        <v>3</v>
      </c>
      <c r="B72" s="86" t="s">
        <v>506</v>
      </c>
      <c r="C72" s="126" t="s">
        <v>44</v>
      </c>
      <c r="D72" s="73" t="s">
        <v>656</v>
      </c>
      <c r="E72" s="94" t="s">
        <v>360</v>
      </c>
      <c r="F72" s="94" t="s">
        <v>361</v>
      </c>
      <c r="G72" s="127"/>
      <c r="H72" s="95" t="s">
        <v>15</v>
      </c>
      <c r="I72" s="58">
        <f t="shared" ref="I72" si="6">J72+L72+N72</f>
        <v>7000000</v>
      </c>
      <c r="J72" s="58">
        <v>7000000</v>
      </c>
      <c r="K72" s="36" t="s">
        <v>48</v>
      </c>
      <c r="L72" s="128"/>
      <c r="M72" s="128"/>
      <c r="N72" s="129"/>
      <c r="O72" s="91">
        <v>1000000</v>
      </c>
      <c r="P72" s="96">
        <v>2000000</v>
      </c>
      <c r="Q72" s="96">
        <v>2000000</v>
      </c>
      <c r="R72" s="96">
        <f>I72-O72-P72-Q72</f>
        <v>2000000</v>
      </c>
    </row>
    <row r="73" spans="1:19" ht="81" customHeight="1" x14ac:dyDescent="0.3">
      <c r="A73" s="125" t="s">
        <v>45</v>
      </c>
      <c r="B73" s="86" t="s">
        <v>507</v>
      </c>
      <c r="C73" s="126" t="s">
        <v>46</v>
      </c>
      <c r="D73" s="73" t="s">
        <v>513</v>
      </c>
      <c r="E73" s="94" t="s">
        <v>360</v>
      </c>
      <c r="F73" s="94" t="s">
        <v>361</v>
      </c>
      <c r="G73" s="127"/>
      <c r="H73" s="95" t="s">
        <v>15</v>
      </c>
      <c r="I73" s="58">
        <f t="shared" ref="I73" si="7">J73+L73+N73</f>
        <v>12000000</v>
      </c>
      <c r="J73" s="58">
        <v>12000000</v>
      </c>
      <c r="K73" s="36" t="s">
        <v>49</v>
      </c>
      <c r="L73" s="128"/>
      <c r="M73" s="128"/>
      <c r="N73" s="129"/>
      <c r="O73" s="91">
        <v>3000000</v>
      </c>
      <c r="P73" s="96">
        <v>3000000</v>
      </c>
      <c r="Q73" s="96">
        <v>3000000</v>
      </c>
      <c r="R73" s="96">
        <f>I73-O73-P73-Q73</f>
        <v>3000000</v>
      </c>
    </row>
    <row r="74" spans="1:19" ht="78" customHeight="1" x14ac:dyDescent="0.3">
      <c r="A74" s="125" t="s">
        <v>132</v>
      </c>
      <c r="B74" s="107" t="s">
        <v>508</v>
      </c>
      <c r="C74" s="125" t="s">
        <v>134</v>
      </c>
      <c r="D74" s="130" t="s">
        <v>514</v>
      </c>
      <c r="E74" s="42" t="s">
        <v>390</v>
      </c>
      <c r="F74" s="42" t="s">
        <v>385</v>
      </c>
      <c r="G74" s="42"/>
      <c r="H74" s="131" t="s">
        <v>139</v>
      </c>
      <c r="I74" s="44"/>
      <c r="J74" s="50" t="s">
        <v>276</v>
      </c>
      <c r="K74" s="128"/>
      <c r="L74" s="128"/>
      <c r="M74" s="128"/>
      <c r="N74" s="270"/>
      <c r="O74" s="150"/>
      <c r="P74" s="44"/>
      <c r="Q74" s="44"/>
      <c r="R74" s="44"/>
    </row>
    <row r="75" spans="1:19" ht="84.75" customHeight="1" x14ac:dyDescent="0.3">
      <c r="A75" s="125" t="s">
        <v>133</v>
      </c>
      <c r="B75" s="130" t="s">
        <v>509</v>
      </c>
      <c r="C75" s="125" t="s">
        <v>135</v>
      </c>
      <c r="D75" s="130" t="s">
        <v>657</v>
      </c>
      <c r="E75" s="42" t="s">
        <v>713</v>
      </c>
      <c r="F75" s="42" t="s">
        <v>386</v>
      </c>
      <c r="G75" s="42" t="s">
        <v>387</v>
      </c>
      <c r="H75" s="131" t="s">
        <v>139</v>
      </c>
      <c r="I75" s="44"/>
      <c r="J75" s="50" t="s">
        <v>276</v>
      </c>
      <c r="K75" s="128"/>
      <c r="L75" s="128"/>
      <c r="M75" s="128"/>
      <c r="N75" s="270"/>
      <c r="O75" s="150"/>
      <c r="P75" s="44"/>
      <c r="Q75" s="44"/>
      <c r="R75" s="44"/>
    </row>
    <row r="76" spans="1:19" ht="57.75" customHeight="1" x14ac:dyDescent="0.3">
      <c r="A76" s="125" t="s">
        <v>146</v>
      </c>
      <c r="B76" s="113" t="s">
        <v>510</v>
      </c>
      <c r="C76" s="125" t="s">
        <v>161</v>
      </c>
      <c r="D76" s="113" t="s">
        <v>515</v>
      </c>
      <c r="E76" s="41" t="s">
        <v>389</v>
      </c>
      <c r="F76" s="41" t="s">
        <v>388</v>
      </c>
      <c r="G76" s="42"/>
      <c r="H76" s="131" t="s">
        <v>139</v>
      </c>
      <c r="I76" s="58">
        <f t="shared" ref="I76" si="8">J76+L76+N76</f>
        <v>2800000</v>
      </c>
      <c r="J76" s="58">
        <v>2800000</v>
      </c>
      <c r="K76" s="41" t="s">
        <v>141</v>
      </c>
      <c r="L76" s="128"/>
      <c r="M76" s="128"/>
      <c r="N76" s="270"/>
      <c r="O76" s="91">
        <v>700000</v>
      </c>
      <c r="P76" s="132">
        <v>700000</v>
      </c>
      <c r="Q76" s="132">
        <v>700000</v>
      </c>
      <c r="R76" s="96">
        <f>I76-O76-P76-Q76</f>
        <v>700000</v>
      </c>
    </row>
    <row r="77" spans="1:19" ht="78.75" customHeight="1" x14ac:dyDescent="0.3">
      <c r="A77" s="125" t="s">
        <v>147</v>
      </c>
      <c r="B77" s="89" t="s">
        <v>511</v>
      </c>
      <c r="C77" s="125" t="s">
        <v>162</v>
      </c>
      <c r="D77" s="118" t="s">
        <v>658</v>
      </c>
      <c r="E77" s="41" t="s">
        <v>389</v>
      </c>
      <c r="F77" s="41" t="s">
        <v>388</v>
      </c>
      <c r="G77" s="42"/>
      <c r="H77" s="131" t="s">
        <v>139</v>
      </c>
      <c r="I77" s="58">
        <f>J77+L77+N77</f>
        <v>72200000</v>
      </c>
      <c r="J77" s="58">
        <v>72200000</v>
      </c>
      <c r="K77" s="100" t="s">
        <v>142</v>
      </c>
      <c r="L77" s="128"/>
      <c r="M77" s="128"/>
      <c r="N77" s="273"/>
      <c r="O77" s="96">
        <v>16000000</v>
      </c>
      <c r="P77" s="97">
        <v>17400000</v>
      </c>
      <c r="Q77" s="97">
        <v>19400000</v>
      </c>
      <c r="R77" s="97">
        <f>I77-O77-P77-Q77</f>
        <v>19400000</v>
      </c>
      <c r="S77" s="268"/>
    </row>
    <row r="78" spans="1:19" ht="47.25" customHeight="1" x14ac:dyDescent="0.3">
      <c r="A78" s="125" t="s">
        <v>148</v>
      </c>
      <c r="B78" s="113" t="s">
        <v>659</v>
      </c>
      <c r="C78" s="125" t="s">
        <v>163</v>
      </c>
      <c r="D78" s="118" t="s">
        <v>516</v>
      </c>
      <c r="E78" s="41" t="s">
        <v>389</v>
      </c>
      <c r="F78" s="41" t="s">
        <v>388</v>
      </c>
      <c r="G78" s="42"/>
      <c r="H78" s="131" t="s">
        <v>139</v>
      </c>
      <c r="I78" s="58">
        <f t="shared" ref="I78" si="9">J78+L78+N78</f>
        <v>2540000</v>
      </c>
      <c r="J78" s="58">
        <v>2540000</v>
      </c>
      <c r="K78" s="41" t="s">
        <v>143</v>
      </c>
      <c r="L78" s="128"/>
      <c r="M78" s="128"/>
      <c r="N78" s="270"/>
      <c r="O78" s="91">
        <v>500000</v>
      </c>
      <c r="P78" s="132">
        <v>680000</v>
      </c>
      <c r="Q78" s="132">
        <v>680000</v>
      </c>
      <c r="R78" s="96">
        <f t="shared" ref="R78:R80" si="10">I78-O78-P78-Q78</f>
        <v>680000</v>
      </c>
      <c r="S78" s="268"/>
    </row>
    <row r="79" spans="1:19" ht="77.25" customHeight="1" x14ac:dyDescent="0.3">
      <c r="A79" s="125" t="s">
        <v>149</v>
      </c>
      <c r="B79" s="133" t="s">
        <v>660</v>
      </c>
      <c r="C79" s="125" t="s">
        <v>164</v>
      </c>
      <c r="D79" s="134" t="s">
        <v>661</v>
      </c>
      <c r="E79" s="41" t="s">
        <v>389</v>
      </c>
      <c r="F79" s="41" t="s">
        <v>388</v>
      </c>
      <c r="G79" s="42"/>
      <c r="H79" s="131" t="s">
        <v>139</v>
      </c>
      <c r="I79" s="58">
        <f t="shared" ref="I79:I80" si="11">J79+L79+N79</f>
        <v>400000</v>
      </c>
      <c r="J79" s="58">
        <v>400000</v>
      </c>
      <c r="K79" s="41" t="s">
        <v>144</v>
      </c>
      <c r="L79" s="128"/>
      <c r="M79" s="128"/>
      <c r="N79" s="270"/>
      <c r="O79" s="91">
        <v>100000</v>
      </c>
      <c r="P79" s="132">
        <v>100000</v>
      </c>
      <c r="Q79" s="132">
        <v>100000</v>
      </c>
      <c r="R79" s="96">
        <f t="shared" si="10"/>
        <v>100000</v>
      </c>
    </row>
    <row r="80" spans="1:19" ht="45.75" customHeight="1" x14ac:dyDescent="0.3">
      <c r="A80" s="125" t="s">
        <v>150</v>
      </c>
      <c r="B80" s="133" t="s">
        <v>512</v>
      </c>
      <c r="C80" s="125"/>
      <c r="D80" s="134" t="s">
        <v>517</v>
      </c>
      <c r="E80" s="41" t="s">
        <v>389</v>
      </c>
      <c r="F80" s="41" t="s">
        <v>388</v>
      </c>
      <c r="G80" s="42"/>
      <c r="H80" s="131" t="s">
        <v>139</v>
      </c>
      <c r="I80" s="58">
        <f t="shared" si="11"/>
        <v>700000</v>
      </c>
      <c r="J80" s="58">
        <v>700000</v>
      </c>
      <c r="K80" s="41" t="s">
        <v>145</v>
      </c>
      <c r="L80" s="128"/>
      <c r="M80" s="128"/>
      <c r="N80" s="270"/>
      <c r="O80" s="91">
        <v>100000</v>
      </c>
      <c r="P80" s="132">
        <v>200000</v>
      </c>
      <c r="Q80" s="132">
        <v>200000</v>
      </c>
      <c r="R80" s="96">
        <f t="shared" si="10"/>
        <v>200000</v>
      </c>
    </row>
    <row r="81" spans="1:18" ht="33.75" customHeight="1" x14ac:dyDescent="0.3">
      <c r="A81" s="16" t="s">
        <v>423</v>
      </c>
      <c r="B81" s="262"/>
      <c r="C81" s="17" t="s">
        <v>281</v>
      </c>
      <c r="D81" s="17"/>
      <c r="E81" s="17"/>
      <c r="F81" s="17"/>
      <c r="G81" s="17"/>
      <c r="H81" s="17"/>
      <c r="I81" s="17"/>
      <c r="J81" s="17"/>
      <c r="K81" s="17"/>
      <c r="L81" s="17"/>
      <c r="M81" s="17"/>
      <c r="N81" s="17"/>
      <c r="O81" s="17"/>
      <c r="P81" s="17"/>
      <c r="Q81" s="17"/>
      <c r="R81" s="17"/>
    </row>
    <row r="82" spans="1:18" ht="33.75" customHeight="1" x14ac:dyDescent="0.3">
      <c r="A82" s="18" t="s">
        <v>662</v>
      </c>
      <c r="B82" s="262"/>
      <c r="C82" s="122" t="s">
        <v>518</v>
      </c>
      <c r="D82" s="262"/>
      <c r="E82" s="20"/>
      <c r="F82" s="21" t="s">
        <v>406</v>
      </c>
      <c r="G82" s="21" t="s">
        <v>410</v>
      </c>
      <c r="H82" s="262"/>
      <c r="I82" s="262"/>
      <c r="J82" s="21" t="s">
        <v>413</v>
      </c>
      <c r="K82" s="21"/>
      <c r="L82" s="21"/>
      <c r="M82" s="21"/>
      <c r="N82" s="21"/>
      <c r="O82" s="21"/>
      <c r="P82" s="21"/>
      <c r="Q82" s="21"/>
      <c r="R82" s="21"/>
    </row>
    <row r="83" spans="1:18" ht="33.75" customHeight="1" x14ac:dyDescent="0.3">
      <c r="A83" s="262"/>
      <c r="B83" s="262"/>
      <c r="C83" s="262"/>
      <c r="D83" s="262"/>
      <c r="E83" s="262"/>
      <c r="F83" s="262"/>
      <c r="G83" s="21" t="s">
        <v>411</v>
      </c>
      <c r="H83" s="21"/>
      <c r="I83" s="23" t="s">
        <v>412</v>
      </c>
      <c r="J83" s="21"/>
      <c r="K83" s="21"/>
      <c r="L83" s="21"/>
      <c r="M83" s="21"/>
      <c r="N83" s="21"/>
      <c r="O83" s="21"/>
      <c r="P83" s="21"/>
      <c r="Q83" s="21"/>
      <c r="R83" s="21"/>
    </row>
    <row r="84" spans="1:18" ht="33.75" customHeight="1" x14ac:dyDescent="0.3">
      <c r="A84" s="262"/>
      <c r="B84" s="262"/>
      <c r="C84" s="262"/>
      <c r="D84" s="262"/>
      <c r="E84" s="24" t="s">
        <v>407</v>
      </c>
      <c r="F84" s="79">
        <v>2023</v>
      </c>
      <c r="G84" s="123">
        <v>2025</v>
      </c>
      <c r="H84" s="123"/>
      <c r="I84" s="79">
        <v>2027</v>
      </c>
      <c r="J84" s="123" t="s">
        <v>453</v>
      </c>
      <c r="K84" s="123"/>
      <c r="L84" s="123"/>
      <c r="M84" s="123"/>
      <c r="N84" s="123"/>
      <c r="O84" s="123"/>
      <c r="P84" s="123"/>
      <c r="Q84" s="123"/>
      <c r="R84" s="123"/>
    </row>
    <row r="85" spans="1:18" ht="19.5" customHeight="1" x14ac:dyDescent="0.3">
      <c r="A85" s="262"/>
      <c r="B85" s="262"/>
      <c r="C85" s="262"/>
      <c r="D85" s="262"/>
      <c r="E85" s="24" t="s">
        <v>408</v>
      </c>
      <c r="F85" s="79">
        <v>518</v>
      </c>
      <c r="G85" s="123">
        <v>900</v>
      </c>
      <c r="H85" s="123"/>
      <c r="I85" s="79" t="s">
        <v>237</v>
      </c>
      <c r="J85" s="123"/>
      <c r="K85" s="123"/>
      <c r="L85" s="123"/>
      <c r="M85" s="123"/>
      <c r="N85" s="123"/>
      <c r="O85" s="123"/>
      <c r="P85" s="123"/>
      <c r="Q85" s="123"/>
      <c r="R85" s="123"/>
    </row>
    <row r="86" spans="1:18" ht="33.75" customHeight="1" x14ac:dyDescent="0.3">
      <c r="A86" s="18" t="s">
        <v>437</v>
      </c>
      <c r="B86" s="262"/>
      <c r="C86" s="27" t="s">
        <v>519</v>
      </c>
      <c r="D86" s="27"/>
      <c r="E86" s="27"/>
      <c r="F86" s="27"/>
      <c r="G86" s="27"/>
      <c r="H86" s="27"/>
      <c r="I86" s="27"/>
      <c r="J86" s="27"/>
      <c r="K86" s="27"/>
      <c r="L86" s="27"/>
      <c r="M86" s="27"/>
      <c r="N86" s="27"/>
      <c r="O86" s="27"/>
      <c r="P86" s="27"/>
      <c r="Q86" s="27"/>
      <c r="R86" s="27"/>
    </row>
    <row r="87" spans="1:18" ht="33.75" customHeight="1" x14ac:dyDescent="0.3">
      <c r="A87" s="30" t="s">
        <v>438</v>
      </c>
      <c r="B87" s="262"/>
      <c r="C87" s="30" t="s">
        <v>440</v>
      </c>
      <c r="D87" s="262"/>
      <c r="E87" s="30" t="s">
        <v>414</v>
      </c>
      <c r="F87" s="30" t="s">
        <v>441</v>
      </c>
      <c r="G87" s="30" t="s">
        <v>442</v>
      </c>
      <c r="H87" s="30" t="s">
        <v>443</v>
      </c>
      <c r="I87" s="30" t="s">
        <v>444</v>
      </c>
      <c r="J87" s="30" t="s">
        <v>445</v>
      </c>
      <c r="K87" s="262"/>
      <c r="L87" s="262"/>
      <c r="M87" s="262"/>
      <c r="N87" s="262"/>
      <c r="O87" s="31" t="s">
        <v>452</v>
      </c>
      <c r="P87" s="31"/>
      <c r="Q87" s="31"/>
      <c r="R87" s="31"/>
    </row>
    <row r="88" spans="1:18" ht="33.75" customHeight="1" x14ac:dyDescent="0.3">
      <c r="A88" s="262"/>
      <c r="B88" s="262"/>
      <c r="C88" s="263"/>
      <c r="D88" s="262"/>
      <c r="E88" s="262"/>
      <c r="F88" s="262"/>
      <c r="G88" s="262"/>
      <c r="H88" s="262"/>
      <c r="I88" s="262"/>
      <c r="J88" s="30" t="s">
        <v>446</v>
      </c>
      <c r="K88" s="262"/>
      <c r="L88" s="30" t="s">
        <v>447</v>
      </c>
      <c r="M88" s="262"/>
      <c r="N88" s="30" t="s">
        <v>257</v>
      </c>
      <c r="O88" s="32">
        <v>2024</v>
      </c>
      <c r="P88" s="33">
        <v>2025</v>
      </c>
      <c r="Q88" s="33">
        <v>2026</v>
      </c>
      <c r="R88" s="33">
        <v>2027</v>
      </c>
    </row>
    <row r="89" spans="1:18" ht="33.75" customHeight="1" x14ac:dyDescent="0.3">
      <c r="A89" s="262"/>
      <c r="B89" s="262"/>
      <c r="C89" s="262"/>
      <c r="D89" s="262"/>
      <c r="E89" s="262"/>
      <c r="F89" s="262"/>
      <c r="G89" s="262"/>
      <c r="H89" s="262"/>
      <c r="I89" s="262"/>
      <c r="J89" s="34" t="s">
        <v>448</v>
      </c>
      <c r="K89" s="34" t="s">
        <v>449</v>
      </c>
      <c r="L89" s="34" t="s">
        <v>448</v>
      </c>
      <c r="M89" s="34" t="s">
        <v>450</v>
      </c>
      <c r="N89" s="262"/>
      <c r="O89" s="35" t="s">
        <v>448</v>
      </c>
      <c r="P89" s="36" t="s">
        <v>448</v>
      </c>
      <c r="Q89" s="36" t="s">
        <v>448</v>
      </c>
      <c r="R89" s="36" t="s">
        <v>448</v>
      </c>
    </row>
    <row r="90" spans="1:18" ht="97.5" customHeight="1" x14ac:dyDescent="0.3">
      <c r="A90" s="135" t="s">
        <v>246</v>
      </c>
      <c r="B90" s="89" t="s">
        <v>663</v>
      </c>
      <c r="C90" s="136" t="s">
        <v>247</v>
      </c>
      <c r="D90" s="113" t="s">
        <v>520</v>
      </c>
      <c r="E90" s="41" t="s">
        <v>391</v>
      </c>
      <c r="F90" s="41" t="s">
        <v>366</v>
      </c>
      <c r="G90" s="113"/>
      <c r="H90" s="41" t="s">
        <v>139</v>
      </c>
      <c r="I90" s="58">
        <f t="shared" ref="I90" si="12">J90+L90+N90</f>
        <v>19200000</v>
      </c>
      <c r="J90" s="58">
        <v>19200000</v>
      </c>
      <c r="K90" s="114" t="s">
        <v>90</v>
      </c>
      <c r="L90" s="113"/>
      <c r="M90" s="113"/>
      <c r="N90" s="113"/>
      <c r="O90" s="91">
        <v>4800000</v>
      </c>
      <c r="P90" s="121">
        <v>4800000</v>
      </c>
      <c r="Q90" s="121">
        <v>4800000</v>
      </c>
      <c r="R90" s="121">
        <f>I90-O90-P90-Q90</f>
        <v>4800000</v>
      </c>
    </row>
    <row r="91" spans="1:18" ht="33.75" customHeight="1" x14ac:dyDescent="0.3">
      <c r="A91" s="16" t="s">
        <v>424</v>
      </c>
      <c r="B91" s="262"/>
      <c r="C91" s="17" t="s">
        <v>282</v>
      </c>
      <c r="D91" s="17"/>
      <c r="E91" s="17"/>
      <c r="F91" s="17"/>
      <c r="G91" s="17"/>
      <c r="H91" s="17"/>
      <c r="I91" s="17"/>
      <c r="J91" s="17"/>
      <c r="K91" s="17"/>
      <c r="L91" s="17"/>
      <c r="M91" s="17"/>
      <c r="N91" s="17"/>
      <c r="O91" s="17"/>
      <c r="P91" s="17"/>
      <c r="Q91" s="17"/>
      <c r="R91" s="17"/>
    </row>
    <row r="92" spans="1:18" ht="33.75" customHeight="1" x14ac:dyDescent="0.3">
      <c r="A92" s="18" t="s">
        <v>664</v>
      </c>
      <c r="B92" s="262"/>
      <c r="C92" s="137" t="s">
        <v>521</v>
      </c>
      <c r="D92" s="274"/>
      <c r="E92" s="138"/>
      <c r="F92" s="21" t="s">
        <v>406</v>
      </c>
      <c r="G92" s="21" t="s">
        <v>410</v>
      </c>
      <c r="H92" s="262"/>
      <c r="I92" s="262"/>
      <c r="J92" s="21" t="s">
        <v>413</v>
      </c>
      <c r="K92" s="21"/>
      <c r="L92" s="21"/>
      <c r="M92" s="21"/>
      <c r="N92" s="21"/>
      <c r="O92" s="21"/>
      <c r="P92" s="21"/>
      <c r="Q92" s="21"/>
      <c r="R92" s="21"/>
    </row>
    <row r="93" spans="1:18" ht="33.75" customHeight="1" x14ac:dyDescent="0.3">
      <c r="A93" s="262"/>
      <c r="B93" s="262"/>
      <c r="C93" s="274"/>
      <c r="D93" s="274"/>
      <c r="E93" s="275"/>
      <c r="F93" s="262"/>
      <c r="G93" s="21" t="s">
        <v>411</v>
      </c>
      <c r="H93" s="21"/>
      <c r="I93" s="23" t="s">
        <v>412</v>
      </c>
      <c r="J93" s="21"/>
      <c r="K93" s="21"/>
      <c r="L93" s="21"/>
      <c r="M93" s="21"/>
      <c r="N93" s="21"/>
      <c r="O93" s="21"/>
      <c r="P93" s="21"/>
      <c r="Q93" s="21"/>
      <c r="R93" s="21"/>
    </row>
    <row r="94" spans="1:18" ht="19.5" customHeight="1" x14ac:dyDescent="0.3">
      <c r="A94" s="262"/>
      <c r="B94" s="262"/>
      <c r="C94" s="274"/>
      <c r="D94" s="274"/>
      <c r="E94" s="24" t="s">
        <v>407</v>
      </c>
      <c r="F94" s="139">
        <v>2023</v>
      </c>
      <c r="G94" s="140">
        <v>2025</v>
      </c>
      <c r="H94" s="140"/>
      <c r="I94" s="139">
        <v>2027</v>
      </c>
      <c r="J94" s="123" t="s">
        <v>454</v>
      </c>
      <c r="K94" s="123"/>
      <c r="L94" s="123"/>
      <c r="M94" s="123"/>
      <c r="N94" s="123"/>
      <c r="O94" s="123"/>
      <c r="P94" s="123"/>
      <c r="Q94" s="123"/>
      <c r="R94" s="123"/>
    </row>
    <row r="95" spans="1:18" ht="20.25" customHeight="1" x14ac:dyDescent="0.3">
      <c r="A95" s="262"/>
      <c r="B95" s="262"/>
      <c r="C95" s="274"/>
      <c r="D95" s="274"/>
      <c r="E95" s="24" t="s">
        <v>408</v>
      </c>
      <c r="F95" s="139" t="s">
        <v>528</v>
      </c>
      <c r="G95" s="141" t="s">
        <v>529</v>
      </c>
      <c r="H95" s="141"/>
      <c r="I95" s="142" t="s">
        <v>530</v>
      </c>
      <c r="J95" s="123"/>
      <c r="K95" s="123"/>
      <c r="L95" s="123"/>
      <c r="M95" s="123"/>
      <c r="N95" s="123"/>
      <c r="O95" s="123"/>
      <c r="P95" s="123"/>
      <c r="Q95" s="123"/>
      <c r="R95" s="123"/>
    </row>
    <row r="96" spans="1:18" ht="30" customHeight="1" x14ac:dyDescent="0.3">
      <c r="A96" s="18" t="s">
        <v>669</v>
      </c>
      <c r="B96" s="262"/>
      <c r="C96" s="137" t="s">
        <v>665</v>
      </c>
      <c r="D96" s="274"/>
      <c r="E96" s="143"/>
      <c r="F96" s="21" t="s">
        <v>406</v>
      </c>
      <c r="G96" s="21" t="s">
        <v>410</v>
      </c>
      <c r="H96" s="262"/>
      <c r="I96" s="262"/>
      <c r="J96" s="21" t="s">
        <v>413</v>
      </c>
      <c r="K96" s="21"/>
      <c r="L96" s="21"/>
      <c r="M96" s="21"/>
      <c r="N96" s="21"/>
      <c r="O96" s="21"/>
      <c r="P96" s="21"/>
      <c r="Q96" s="21"/>
      <c r="R96" s="21"/>
    </row>
    <row r="97" spans="1:18" ht="25.5" customHeight="1" x14ac:dyDescent="0.3">
      <c r="A97" s="262"/>
      <c r="B97" s="262"/>
      <c r="C97" s="274"/>
      <c r="D97" s="274"/>
      <c r="E97" s="276"/>
      <c r="F97" s="262"/>
      <c r="G97" s="21" t="s">
        <v>411</v>
      </c>
      <c r="H97" s="21"/>
      <c r="I97" s="23" t="s">
        <v>412</v>
      </c>
      <c r="J97" s="21"/>
      <c r="K97" s="21"/>
      <c r="L97" s="21"/>
      <c r="M97" s="21"/>
      <c r="N97" s="21"/>
      <c r="O97" s="21"/>
      <c r="P97" s="21"/>
      <c r="Q97" s="21"/>
      <c r="R97" s="21"/>
    </row>
    <row r="98" spans="1:18" ht="20.25" customHeight="1" x14ac:dyDescent="0.3">
      <c r="A98" s="262"/>
      <c r="B98" s="262"/>
      <c r="C98" s="274"/>
      <c r="D98" s="274"/>
      <c r="E98" s="24" t="s">
        <v>407</v>
      </c>
      <c r="F98" s="139">
        <v>2023</v>
      </c>
      <c r="G98" s="140">
        <v>2025</v>
      </c>
      <c r="H98" s="140"/>
      <c r="I98" s="139">
        <v>2027</v>
      </c>
      <c r="J98" s="123" t="s">
        <v>454</v>
      </c>
      <c r="K98" s="123"/>
      <c r="L98" s="123"/>
      <c r="M98" s="123"/>
      <c r="N98" s="123"/>
      <c r="O98" s="123"/>
      <c r="P98" s="123"/>
      <c r="Q98" s="123"/>
      <c r="R98" s="123"/>
    </row>
    <row r="99" spans="1:18" ht="20.25" customHeight="1" x14ac:dyDescent="0.3">
      <c r="A99" s="262"/>
      <c r="B99" s="262"/>
      <c r="C99" s="274"/>
      <c r="D99" s="274"/>
      <c r="E99" s="24" t="s">
        <v>408</v>
      </c>
      <c r="F99" s="139" t="s">
        <v>666</v>
      </c>
      <c r="G99" s="141" t="s">
        <v>667</v>
      </c>
      <c r="H99" s="141"/>
      <c r="I99" s="142" t="s">
        <v>668</v>
      </c>
      <c r="J99" s="123"/>
      <c r="K99" s="123"/>
      <c r="L99" s="123"/>
      <c r="M99" s="123"/>
      <c r="N99" s="123"/>
      <c r="O99" s="123"/>
      <c r="P99" s="123"/>
      <c r="Q99" s="123"/>
      <c r="R99" s="123"/>
    </row>
    <row r="100" spans="1:18" ht="20.25" customHeight="1" x14ac:dyDescent="0.3">
      <c r="A100" s="18" t="s">
        <v>670</v>
      </c>
      <c r="B100" s="262"/>
      <c r="C100" s="137" t="s">
        <v>522</v>
      </c>
      <c r="D100" s="274"/>
      <c r="E100" s="138"/>
      <c r="F100" s="21" t="s">
        <v>406</v>
      </c>
      <c r="G100" s="21" t="s">
        <v>410</v>
      </c>
      <c r="H100" s="262"/>
      <c r="I100" s="262"/>
      <c r="J100" s="21" t="s">
        <v>413</v>
      </c>
      <c r="K100" s="21"/>
      <c r="L100" s="21"/>
      <c r="M100" s="21"/>
      <c r="N100" s="21"/>
      <c r="O100" s="21"/>
      <c r="P100" s="21"/>
      <c r="Q100" s="21"/>
      <c r="R100" s="21"/>
    </row>
    <row r="101" spans="1:18" ht="20.25" customHeight="1" x14ac:dyDescent="0.3">
      <c r="A101" s="262"/>
      <c r="B101" s="262"/>
      <c r="C101" s="274"/>
      <c r="D101" s="274"/>
      <c r="E101" s="275"/>
      <c r="F101" s="262"/>
      <c r="G101" s="21" t="s">
        <v>411</v>
      </c>
      <c r="H101" s="21"/>
      <c r="I101" s="23" t="s">
        <v>412</v>
      </c>
      <c r="J101" s="21"/>
      <c r="K101" s="21"/>
      <c r="L101" s="21"/>
      <c r="M101" s="21"/>
      <c r="N101" s="21"/>
      <c r="O101" s="21"/>
      <c r="P101" s="21"/>
      <c r="Q101" s="21"/>
      <c r="R101" s="21"/>
    </row>
    <row r="102" spans="1:18" ht="20.25" customHeight="1" x14ac:dyDescent="0.3">
      <c r="A102" s="262"/>
      <c r="B102" s="262"/>
      <c r="C102" s="274"/>
      <c r="D102" s="274"/>
      <c r="E102" s="24" t="s">
        <v>407</v>
      </c>
      <c r="F102" s="139">
        <v>2023</v>
      </c>
      <c r="G102" s="140">
        <v>2025</v>
      </c>
      <c r="H102" s="140"/>
      <c r="I102" s="139">
        <v>2027</v>
      </c>
      <c r="J102" s="123" t="s">
        <v>454</v>
      </c>
      <c r="K102" s="123"/>
      <c r="L102" s="123"/>
      <c r="M102" s="123"/>
      <c r="N102" s="123"/>
      <c r="O102" s="123"/>
      <c r="P102" s="123"/>
      <c r="Q102" s="123"/>
      <c r="R102" s="123"/>
    </row>
    <row r="103" spans="1:18" ht="20.25" customHeight="1" x14ac:dyDescent="0.3">
      <c r="A103" s="262"/>
      <c r="B103" s="262"/>
      <c r="C103" s="274"/>
      <c r="D103" s="274"/>
      <c r="E103" s="24" t="s">
        <v>408</v>
      </c>
      <c r="F103" s="139" t="s">
        <v>671</v>
      </c>
      <c r="G103" s="141" t="s">
        <v>672</v>
      </c>
      <c r="H103" s="141"/>
      <c r="I103" s="142" t="s">
        <v>673</v>
      </c>
      <c r="J103" s="123"/>
      <c r="K103" s="123"/>
      <c r="L103" s="123"/>
      <c r="M103" s="123"/>
      <c r="N103" s="123"/>
      <c r="O103" s="123"/>
      <c r="P103" s="123"/>
      <c r="Q103" s="123"/>
      <c r="R103" s="123"/>
    </row>
    <row r="104" spans="1:18" s="277" customFormat="1" ht="21" customHeight="1" x14ac:dyDescent="0.3">
      <c r="A104" s="18" t="s">
        <v>674</v>
      </c>
      <c r="B104" s="262"/>
      <c r="C104" s="137" t="s">
        <v>523</v>
      </c>
      <c r="D104" s="274"/>
      <c r="E104" s="20"/>
      <c r="F104" s="21" t="s">
        <v>406</v>
      </c>
      <c r="G104" s="21" t="s">
        <v>410</v>
      </c>
      <c r="H104" s="262"/>
      <c r="I104" s="262"/>
      <c r="J104" s="21" t="s">
        <v>413</v>
      </c>
      <c r="K104" s="21"/>
      <c r="L104" s="21"/>
      <c r="M104" s="21"/>
      <c r="N104" s="21"/>
      <c r="O104" s="21"/>
      <c r="P104" s="21"/>
      <c r="Q104" s="21"/>
      <c r="R104" s="21"/>
    </row>
    <row r="105" spans="1:18" s="277" customFormat="1" ht="36" customHeight="1" x14ac:dyDescent="0.3">
      <c r="A105" s="262"/>
      <c r="B105" s="262"/>
      <c r="C105" s="274"/>
      <c r="D105" s="274"/>
      <c r="E105" s="262"/>
      <c r="F105" s="262"/>
      <c r="G105" s="21" t="s">
        <v>411</v>
      </c>
      <c r="H105" s="21"/>
      <c r="I105" s="23" t="s">
        <v>412</v>
      </c>
      <c r="J105" s="21"/>
      <c r="K105" s="21"/>
      <c r="L105" s="21"/>
      <c r="M105" s="21"/>
      <c r="N105" s="21"/>
      <c r="O105" s="21"/>
      <c r="P105" s="21"/>
      <c r="Q105" s="21"/>
      <c r="R105" s="21"/>
    </row>
    <row r="106" spans="1:18" s="277" customFormat="1" ht="24.75" customHeight="1" x14ac:dyDescent="0.3">
      <c r="A106" s="262"/>
      <c r="B106" s="262"/>
      <c r="C106" s="274"/>
      <c r="D106" s="274"/>
      <c r="E106" s="24" t="s">
        <v>407</v>
      </c>
      <c r="F106" s="144">
        <v>2023</v>
      </c>
      <c r="G106" s="145">
        <v>2025</v>
      </c>
      <c r="H106" s="145"/>
      <c r="I106" s="144">
        <v>2027</v>
      </c>
      <c r="J106" s="123" t="s">
        <v>454</v>
      </c>
      <c r="K106" s="123"/>
      <c r="L106" s="123"/>
      <c r="M106" s="123"/>
      <c r="N106" s="123"/>
      <c r="O106" s="123"/>
      <c r="P106" s="123"/>
      <c r="Q106" s="123"/>
      <c r="R106" s="123"/>
    </row>
    <row r="107" spans="1:18" s="277" customFormat="1" ht="33" customHeight="1" x14ac:dyDescent="0.3">
      <c r="A107" s="262"/>
      <c r="B107" s="262"/>
      <c r="C107" s="274"/>
      <c r="D107" s="274"/>
      <c r="E107" s="24" t="s">
        <v>408</v>
      </c>
      <c r="F107" s="139" t="s">
        <v>525</v>
      </c>
      <c r="G107" s="141" t="s">
        <v>526</v>
      </c>
      <c r="H107" s="141"/>
      <c r="I107" s="142" t="s">
        <v>527</v>
      </c>
      <c r="J107" s="123"/>
      <c r="K107" s="123"/>
      <c r="L107" s="123"/>
      <c r="M107" s="123"/>
      <c r="N107" s="123"/>
      <c r="O107" s="123"/>
      <c r="P107" s="123"/>
      <c r="Q107" s="123"/>
      <c r="R107" s="123"/>
    </row>
    <row r="108" spans="1:18" s="277" customFormat="1" ht="33" customHeight="1" x14ac:dyDescent="0.3">
      <c r="A108" s="18" t="s">
        <v>437</v>
      </c>
      <c r="B108" s="262"/>
      <c r="C108" s="19" t="s">
        <v>524</v>
      </c>
      <c r="D108" s="19"/>
      <c r="E108" s="19"/>
      <c r="F108" s="19"/>
      <c r="G108" s="19"/>
      <c r="H108" s="19"/>
      <c r="I108" s="19"/>
      <c r="J108" s="19"/>
      <c r="K108" s="19"/>
      <c r="L108" s="19"/>
      <c r="M108" s="19"/>
      <c r="N108" s="19"/>
      <c r="O108" s="19"/>
      <c r="P108" s="19"/>
      <c r="Q108" s="19"/>
      <c r="R108" s="19"/>
    </row>
    <row r="109" spans="1:18" s="277" customFormat="1" ht="33" customHeight="1" x14ac:dyDescent="0.3">
      <c r="A109" s="30" t="s">
        <v>438</v>
      </c>
      <c r="B109" s="262"/>
      <c r="C109" s="30" t="s">
        <v>440</v>
      </c>
      <c r="D109" s="262"/>
      <c r="E109" s="30" t="s">
        <v>414</v>
      </c>
      <c r="F109" s="30" t="s">
        <v>441</v>
      </c>
      <c r="G109" s="30" t="s">
        <v>442</v>
      </c>
      <c r="H109" s="30" t="s">
        <v>443</v>
      </c>
      <c r="I109" s="30" t="s">
        <v>444</v>
      </c>
      <c r="J109" s="30" t="s">
        <v>445</v>
      </c>
      <c r="K109" s="262"/>
      <c r="L109" s="262"/>
      <c r="M109" s="262"/>
      <c r="N109" s="262"/>
      <c r="O109" s="31" t="s">
        <v>452</v>
      </c>
      <c r="P109" s="31"/>
      <c r="Q109" s="31"/>
      <c r="R109" s="31"/>
    </row>
    <row r="110" spans="1:18" s="277" customFormat="1" ht="14.4" x14ac:dyDescent="0.3">
      <c r="A110" s="262"/>
      <c r="B110" s="262"/>
      <c r="C110" s="263"/>
      <c r="D110" s="262"/>
      <c r="E110" s="262"/>
      <c r="F110" s="262"/>
      <c r="G110" s="262"/>
      <c r="H110" s="262"/>
      <c r="I110" s="262"/>
      <c r="J110" s="30" t="s">
        <v>446</v>
      </c>
      <c r="K110" s="262"/>
      <c r="L110" s="30" t="s">
        <v>447</v>
      </c>
      <c r="M110" s="262"/>
      <c r="N110" s="30" t="s">
        <v>451</v>
      </c>
      <c r="O110" s="32">
        <v>2024</v>
      </c>
      <c r="P110" s="33">
        <v>2025</v>
      </c>
      <c r="Q110" s="33">
        <v>2026</v>
      </c>
      <c r="R110" s="33">
        <v>2027</v>
      </c>
    </row>
    <row r="111" spans="1:18" s="277" customFormat="1" ht="33" customHeight="1" x14ac:dyDescent="0.3">
      <c r="A111" s="262"/>
      <c r="B111" s="262"/>
      <c r="C111" s="262"/>
      <c r="D111" s="262"/>
      <c r="E111" s="262"/>
      <c r="F111" s="262"/>
      <c r="G111" s="262"/>
      <c r="H111" s="262"/>
      <c r="I111" s="262"/>
      <c r="J111" s="34" t="s">
        <v>448</v>
      </c>
      <c r="K111" s="34" t="s">
        <v>449</v>
      </c>
      <c r="L111" s="34" t="s">
        <v>448</v>
      </c>
      <c r="M111" s="34" t="s">
        <v>450</v>
      </c>
      <c r="N111" s="262"/>
      <c r="O111" s="146" t="s">
        <v>448</v>
      </c>
      <c r="P111" s="114" t="s">
        <v>448</v>
      </c>
      <c r="Q111" s="114" t="s">
        <v>448</v>
      </c>
      <c r="R111" s="114" t="s">
        <v>448</v>
      </c>
    </row>
    <row r="112" spans="1:18" ht="89.25" customHeight="1" x14ac:dyDescent="0.3">
      <c r="A112" s="135" t="s">
        <v>4</v>
      </c>
      <c r="B112" s="127" t="s">
        <v>531</v>
      </c>
      <c r="C112" s="135" t="s">
        <v>73</v>
      </c>
      <c r="D112" s="93" t="s">
        <v>537</v>
      </c>
      <c r="E112" s="41" t="s">
        <v>392</v>
      </c>
      <c r="F112" s="41" t="s">
        <v>363</v>
      </c>
      <c r="G112" s="113"/>
      <c r="H112" s="41" t="s">
        <v>15</v>
      </c>
      <c r="I112" s="58">
        <f t="shared" ref="I112" si="13">J112+L112+N112</f>
        <v>1600000</v>
      </c>
      <c r="J112" s="58">
        <v>1600000</v>
      </c>
      <c r="K112" s="100" t="s">
        <v>47</v>
      </c>
      <c r="L112" s="100"/>
      <c r="M112" s="100"/>
      <c r="N112" s="129"/>
      <c r="O112" s="147">
        <v>400000</v>
      </c>
      <c r="P112" s="117">
        <v>400000</v>
      </c>
      <c r="Q112" s="117">
        <v>400000</v>
      </c>
      <c r="R112" s="117">
        <f>I112-O112-P112-Q112</f>
        <v>400000</v>
      </c>
    </row>
    <row r="113" spans="1:18" ht="60.75" customHeight="1" x14ac:dyDescent="0.3">
      <c r="A113" s="135" t="s">
        <v>74</v>
      </c>
      <c r="B113" s="127" t="s">
        <v>532</v>
      </c>
      <c r="C113" s="135" t="s">
        <v>75</v>
      </c>
      <c r="D113" s="86" t="s">
        <v>538</v>
      </c>
      <c r="E113" s="50" t="s">
        <v>544</v>
      </c>
      <c r="F113" s="94" t="s">
        <v>379</v>
      </c>
      <c r="G113" s="127"/>
      <c r="H113" s="94" t="s">
        <v>140</v>
      </c>
      <c r="I113" s="58">
        <f t="shared" ref="I113:I119" si="14">J113+L113+N113</f>
        <v>435000000</v>
      </c>
      <c r="J113" s="58">
        <v>435000000</v>
      </c>
      <c r="K113" s="94" t="s">
        <v>76</v>
      </c>
      <c r="L113" s="113"/>
      <c r="M113" s="113"/>
      <c r="N113" s="113"/>
      <c r="O113" s="147">
        <v>130500000</v>
      </c>
      <c r="P113" s="148">
        <v>179800000</v>
      </c>
      <c r="Q113" s="148">
        <v>120700000</v>
      </c>
      <c r="R113" s="117">
        <f t="shared" ref="R113:R119" si="15">I113-O113-P113-Q113</f>
        <v>4000000</v>
      </c>
    </row>
    <row r="114" spans="1:18" ht="51.75" customHeight="1" x14ac:dyDescent="0.3">
      <c r="A114" s="135" t="s">
        <v>77</v>
      </c>
      <c r="B114" s="127" t="s">
        <v>533</v>
      </c>
      <c r="C114" s="135" t="s">
        <v>78</v>
      </c>
      <c r="D114" s="40" t="s">
        <v>675</v>
      </c>
      <c r="E114" s="50" t="s">
        <v>544</v>
      </c>
      <c r="F114" s="94" t="s">
        <v>379</v>
      </c>
      <c r="G114" s="127"/>
      <c r="H114" s="94" t="s">
        <v>140</v>
      </c>
      <c r="I114" s="58">
        <f t="shared" si="14"/>
        <v>666150000</v>
      </c>
      <c r="J114" s="58">
        <v>666150000</v>
      </c>
      <c r="K114" s="94" t="s">
        <v>76</v>
      </c>
      <c r="L114" s="113"/>
      <c r="M114" s="113"/>
      <c r="N114" s="113"/>
      <c r="O114" s="147">
        <v>122600000</v>
      </c>
      <c r="P114" s="148">
        <v>343550000</v>
      </c>
      <c r="Q114" s="148">
        <v>200000000</v>
      </c>
      <c r="R114" s="117">
        <f t="shared" si="15"/>
        <v>0</v>
      </c>
    </row>
    <row r="115" spans="1:18" ht="64.5" customHeight="1" x14ac:dyDescent="0.3">
      <c r="A115" s="135" t="s">
        <v>79</v>
      </c>
      <c r="B115" s="127" t="s">
        <v>534</v>
      </c>
      <c r="C115" s="135" t="s">
        <v>80</v>
      </c>
      <c r="D115" s="86" t="s">
        <v>539</v>
      </c>
      <c r="E115" s="50" t="s">
        <v>544</v>
      </c>
      <c r="F115" s="94" t="s">
        <v>379</v>
      </c>
      <c r="G115" s="127"/>
      <c r="H115" s="94" t="s">
        <v>140</v>
      </c>
      <c r="I115" s="58">
        <f t="shared" si="14"/>
        <v>94075000</v>
      </c>
      <c r="J115" s="58">
        <v>94075000</v>
      </c>
      <c r="K115" s="74" t="s">
        <v>76</v>
      </c>
      <c r="L115" s="100"/>
      <c r="M115" s="100"/>
      <c r="N115" s="89"/>
      <c r="O115" s="147">
        <v>23540500</v>
      </c>
      <c r="P115" s="117">
        <v>23511500</v>
      </c>
      <c r="Q115" s="117">
        <v>23511500</v>
      </c>
      <c r="R115" s="117">
        <f t="shared" si="15"/>
        <v>23511500</v>
      </c>
    </row>
    <row r="116" spans="1:18" s="278" customFormat="1" ht="111" customHeight="1" x14ac:dyDescent="0.3">
      <c r="A116" s="149" t="s">
        <v>165</v>
      </c>
      <c r="B116" s="127" t="s">
        <v>535</v>
      </c>
      <c r="C116" s="149" t="s">
        <v>166</v>
      </c>
      <c r="D116" s="86" t="s">
        <v>540</v>
      </c>
      <c r="E116" s="94" t="s">
        <v>545</v>
      </c>
      <c r="F116" s="94" t="s">
        <v>546</v>
      </c>
      <c r="G116" s="94" t="s">
        <v>548</v>
      </c>
      <c r="H116" s="94" t="s">
        <v>15</v>
      </c>
      <c r="I116" s="58">
        <f t="shared" si="14"/>
        <v>300000000</v>
      </c>
      <c r="J116" s="58">
        <v>300000000</v>
      </c>
      <c r="K116" s="94" t="s">
        <v>269</v>
      </c>
      <c r="L116" s="41"/>
      <c r="M116" s="41" t="s">
        <v>242</v>
      </c>
      <c r="N116" s="41">
        <v>0</v>
      </c>
      <c r="O116" s="91">
        <v>75000000</v>
      </c>
      <c r="P116" s="91">
        <v>75000000</v>
      </c>
      <c r="Q116" s="91">
        <v>75000000</v>
      </c>
      <c r="R116" s="117">
        <f t="shared" si="15"/>
        <v>75000000</v>
      </c>
    </row>
    <row r="117" spans="1:18" s="278" customFormat="1" ht="72.75" customHeight="1" x14ac:dyDescent="0.3">
      <c r="A117" s="149" t="s">
        <v>167</v>
      </c>
      <c r="B117" s="127" t="s">
        <v>676</v>
      </c>
      <c r="C117" s="149" t="s">
        <v>170</v>
      </c>
      <c r="D117" s="86" t="s">
        <v>541</v>
      </c>
      <c r="E117" s="94" t="s">
        <v>545</v>
      </c>
      <c r="F117" s="94" t="s">
        <v>547</v>
      </c>
      <c r="G117" s="94" t="s">
        <v>549</v>
      </c>
      <c r="H117" s="94" t="s">
        <v>15</v>
      </c>
      <c r="I117" s="58">
        <f t="shared" si="14"/>
        <v>420000000</v>
      </c>
      <c r="J117" s="58">
        <v>420000000</v>
      </c>
      <c r="K117" s="94" t="s">
        <v>267</v>
      </c>
      <c r="L117" s="41"/>
      <c r="M117" s="41" t="s">
        <v>242</v>
      </c>
      <c r="N117" s="41">
        <v>0</v>
      </c>
      <c r="O117" s="91">
        <v>210000000</v>
      </c>
      <c r="P117" s="91">
        <v>70000000</v>
      </c>
      <c r="Q117" s="91">
        <v>70000000</v>
      </c>
      <c r="R117" s="117">
        <f t="shared" si="15"/>
        <v>70000000</v>
      </c>
    </row>
    <row r="118" spans="1:18" s="278" customFormat="1" ht="111" customHeight="1" x14ac:dyDescent="0.3">
      <c r="A118" s="149" t="s">
        <v>168</v>
      </c>
      <c r="B118" s="127" t="s">
        <v>536</v>
      </c>
      <c r="C118" s="149" t="s">
        <v>171</v>
      </c>
      <c r="D118" s="86" t="s">
        <v>542</v>
      </c>
      <c r="E118" s="94" t="s">
        <v>545</v>
      </c>
      <c r="F118" s="94" t="s">
        <v>547</v>
      </c>
      <c r="G118" s="94" t="s">
        <v>549</v>
      </c>
      <c r="H118" s="94" t="s">
        <v>15</v>
      </c>
      <c r="I118" s="58">
        <f t="shared" si="14"/>
        <v>12000000</v>
      </c>
      <c r="J118" s="58">
        <v>12000000</v>
      </c>
      <c r="K118" s="94" t="s">
        <v>268</v>
      </c>
      <c r="L118" s="41"/>
      <c r="M118" s="41" t="s">
        <v>242</v>
      </c>
      <c r="N118" s="41">
        <v>0</v>
      </c>
      <c r="O118" s="91">
        <v>3000000</v>
      </c>
      <c r="P118" s="91">
        <v>3000000</v>
      </c>
      <c r="Q118" s="91">
        <v>3000000</v>
      </c>
      <c r="R118" s="117">
        <f t="shared" si="15"/>
        <v>3000000</v>
      </c>
    </row>
    <row r="119" spans="1:18" ht="75.75" customHeight="1" x14ac:dyDescent="0.3">
      <c r="A119" s="135" t="s">
        <v>169</v>
      </c>
      <c r="B119" s="127" t="s">
        <v>677</v>
      </c>
      <c r="C119" s="135" t="s">
        <v>172</v>
      </c>
      <c r="D119" s="86" t="s">
        <v>543</v>
      </c>
      <c r="E119" s="94" t="s">
        <v>545</v>
      </c>
      <c r="F119" s="94" t="s">
        <v>547</v>
      </c>
      <c r="G119" s="94" t="s">
        <v>550</v>
      </c>
      <c r="H119" s="94" t="s">
        <v>140</v>
      </c>
      <c r="I119" s="58">
        <f t="shared" si="14"/>
        <v>85000000</v>
      </c>
      <c r="J119" s="58">
        <v>85000000</v>
      </c>
      <c r="K119" s="94" t="s">
        <v>270</v>
      </c>
      <c r="L119" s="41"/>
      <c r="M119" s="41" t="s">
        <v>242</v>
      </c>
      <c r="N119" s="41">
        <v>0</v>
      </c>
      <c r="O119" s="91">
        <v>25000000</v>
      </c>
      <c r="P119" s="91">
        <v>25000000</v>
      </c>
      <c r="Q119" s="91">
        <v>25000000</v>
      </c>
      <c r="R119" s="117">
        <f t="shared" si="15"/>
        <v>10000000</v>
      </c>
    </row>
    <row r="120" spans="1:18" ht="51.75" customHeight="1" x14ac:dyDescent="0.3">
      <c r="A120" s="16" t="s">
        <v>425</v>
      </c>
      <c r="B120" s="262"/>
      <c r="C120" s="17" t="s">
        <v>283</v>
      </c>
      <c r="D120" s="17"/>
      <c r="E120" s="17"/>
      <c r="F120" s="17"/>
      <c r="G120" s="17"/>
      <c r="H120" s="17"/>
      <c r="I120" s="17"/>
      <c r="J120" s="17"/>
      <c r="K120" s="17"/>
      <c r="L120" s="17"/>
      <c r="M120" s="17"/>
      <c r="N120" s="17"/>
      <c r="O120" s="17"/>
      <c r="P120" s="17"/>
      <c r="Q120" s="17"/>
      <c r="R120" s="17"/>
    </row>
    <row r="121" spans="1:18" ht="27" customHeight="1" x14ac:dyDescent="0.3">
      <c r="A121" s="18" t="s">
        <v>678</v>
      </c>
      <c r="B121" s="262"/>
      <c r="C121" s="122" t="s">
        <v>679</v>
      </c>
      <c r="D121" s="262"/>
      <c r="E121" s="20"/>
      <c r="F121" s="21" t="s">
        <v>406</v>
      </c>
      <c r="G121" s="21" t="s">
        <v>410</v>
      </c>
      <c r="H121" s="262"/>
      <c r="I121" s="262"/>
      <c r="J121" s="21" t="s">
        <v>413</v>
      </c>
      <c r="K121" s="21"/>
      <c r="L121" s="21"/>
      <c r="M121" s="21"/>
      <c r="N121" s="21"/>
      <c r="O121" s="21"/>
      <c r="P121" s="21"/>
      <c r="Q121" s="21"/>
      <c r="R121" s="21"/>
    </row>
    <row r="122" spans="1:18" ht="33.75" customHeight="1" x14ac:dyDescent="0.3">
      <c r="A122" s="262"/>
      <c r="B122" s="262"/>
      <c r="C122" s="262"/>
      <c r="D122" s="262"/>
      <c r="E122" s="262"/>
      <c r="F122" s="262"/>
      <c r="G122" s="21" t="s">
        <v>411</v>
      </c>
      <c r="H122" s="21"/>
      <c r="I122" s="23" t="s">
        <v>412</v>
      </c>
      <c r="J122" s="21"/>
      <c r="K122" s="21"/>
      <c r="L122" s="21"/>
      <c r="M122" s="21"/>
      <c r="N122" s="21"/>
      <c r="O122" s="21"/>
      <c r="P122" s="21"/>
      <c r="Q122" s="21"/>
      <c r="R122" s="21"/>
    </row>
    <row r="123" spans="1:18" ht="36" customHeight="1" x14ac:dyDescent="0.3">
      <c r="A123" s="262"/>
      <c r="B123" s="262"/>
      <c r="C123" s="262"/>
      <c r="D123" s="262"/>
      <c r="E123" s="24" t="s">
        <v>407</v>
      </c>
      <c r="F123" s="25">
        <v>2023</v>
      </c>
      <c r="G123" s="26">
        <v>2025</v>
      </c>
      <c r="H123" s="26"/>
      <c r="I123" s="25">
        <v>2027</v>
      </c>
      <c r="J123" s="123" t="s">
        <v>720</v>
      </c>
      <c r="K123" s="123"/>
      <c r="L123" s="123"/>
      <c r="M123" s="123"/>
      <c r="N123" s="123"/>
      <c r="O123" s="123"/>
      <c r="P123" s="123"/>
      <c r="Q123" s="123"/>
      <c r="R123" s="123"/>
    </row>
    <row r="124" spans="1:18" ht="45.75" customHeight="1" x14ac:dyDescent="0.3">
      <c r="A124" s="262"/>
      <c r="B124" s="262"/>
      <c r="C124" s="262"/>
      <c r="D124" s="262"/>
      <c r="E124" s="24" t="s">
        <v>408</v>
      </c>
      <c r="F124" s="25" t="s">
        <v>710</v>
      </c>
      <c r="G124" s="26" t="s">
        <v>711</v>
      </c>
      <c r="H124" s="26"/>
      <c r="I124" s="25" t="s">
        <v>712</v>
      </c>
      <c r="J124" s="123"/>
      <c r="K124" s="123"/>
      <c r="L124" s="123"/>
      <c r="M124" s="123"/>
      <c r="N124" s="123"/>
      <c r="O124" s="123"/>
      <c r="P124" s="123"/>
      <c r="Q124" s="123"/>
      <c r="R124" s="123"/>
    </row>
    <row r="125" spans="1:18" ht="39" customHeight="1" x14ac:dyDescent="0.3">
      <c r="A125" s="18" t="s">
        <v>437</v>
      </c>
      <c r="B125" s="262"/>
      <c r="C125" s="19" t="s">
        <v>551</v>
      </c>
      <c r="D125" s="19"/>
      <c r="E125" s="19"/>
      <c r="F125" s="19"/>
      <c r="G125" s="19"/>
      <c r="H125" s="19"/>
      <c r="I125" s="19"/>
      <c r="J125" s="19"/>
      <c r="K125" s="19"/>
      <c r="L125" s="19"/>
      <c r="M125" s="19"/>
      <c r="N125" s="19"/>
      <c r="O125" s="19"/>
      <c r="P125" s="19"/>
      <c r="Q125" s="19"/>
      <c r="R125" s="19"/>
    </row>
    <row r="126" spans="1:18" ht="76.5" customHeight="1" x14ac:dyDescent="0.3">
      <c r="A126" s="30" t="s">
        <v>0</v>
      </c>
      <c r="B126" s="30" t="s">
        <v>438</v>
      </c>
      <c r="C126" s="30" t="s">
        <v>0</v>
      </c>
      <c r="D126" s="30" t="s">
        <v>440</v>
      </c>
      <c r="E126" s="30" t="s">
        <v>414</v>
      </c>
      <c r="F126" s="30" t="s">
        <v>441</v>
      </c>
      <c r="G126" s="30" t="s">
        <v>442</v>
      </c>
      <c r="H126" s="30" t="s">
        <v>443</v>
      </c>
      <c r="I126" s="30" t="s">
        <v>444</v>
      </c>
      <c r="J126" s="30" t="s">
        <v>445</v>
      </c>
      <c r="K126" s="262"/>
      <c r="L126" s="262"/>
      <c r="M126" s="262"/>
      <c r="N126" s="262"/>
      <c r="O126" s="31" t="s">
        <v>452</v>
      </c>
      <c r="P126" s="31"/>
      <c r="Q126" s="31"/>
      <c r="R126" s="31"/>
    </row>
    <row r="127" spans="1:18" ht="14.4" x14ac:dyDescent="0.3">
      <c r="A127" s="262"/>
      <c r="B127" s="262"/>
      <c r="C127" s="263"/>
      <c r="D127" s="262"/>
      <c r="E127" s="262"/>
      <c r="F127" s="262"/>
      <c r="G127" s="262"/>
      <c r="H127" s="262"/>
      <c r="I127" s="262"/>
      <c r="J127" s="30" t="s">
        <v>446</v>
      </c>
      <c r="K127" s="262"/>
      <c r="L127" s="30" t="s">
        <v>447</v>
      </c>
      <c r="M127" s="262"/>
      <c r="N127" s="30" t="s">
        <v>451</v>
      </c>
      <c r="O127" s="32">
        <v>2024</v>
      </c>
      <c r="P127" s="33">
        <v>2025</v>
      </c>
      <c r="Q127" s="33">
        <v>2026</v>
      </c>
      <c r="R127" s="33">
        <v>2027</v>
      </c>
    </row>
    <row r="128" spans="1:18" ht="45" customHeight="1" x14ac:dyDescent="0.3">
      <c r="A128" s="262"/>
      <c r="B128" s="262"/>
      <c r="C128" s="262"/>
      <c r="D128" s="262"/>
      <c r="E128" s="262"/>
      <c r="F128" s="262"/>
      <c r="G128" s="262"/>
      <c r="H128" s="262"/>
      <c r="I128" s="262"/>
      <c r="J128" s="34" t="s">
        <v>448</v>
      </c>
      <c r="K128" s="34" t="s">
        <v>449</v>
      </c>
      <c r="L128" s="34" t="s">
        <v>448</v>
      </c>
      <c r="M128" s="34" t="s">
        <v>450</v>
      </c>
      <c r="N128" s="262"/>
      <c r="O128" s="150" t="s">
        <v>448</v>
      </c>
      <c r="P128" s="44" t="s">
        <v>448</v>
      </c>
      <c r="Q128" s="44" t="s">
        <v>448</v>
      </c>
      <c r="R128" s="44" t="s">
        <v>448</v>
      </c>
    </row>
    <row r="129" spans="1:19" ht="69.75" customHeight="1" x14ac:dyDescent="0.3">
      <c r="A129" s="135" t="s">
        <v>6</v>
      </c>
      <c r="B129" s="133" t="s">
        <v>552</v>
      </c>
      <c r="C129" s="135" t="s">
        <v>137</v>
      </c>
      <c r="D129" s="115" t="s">
        <v>556</v>
      </c>
      <c r="E129" s="41" t="s">
        <v>394</v>
      </c>
      <c r="F129" s="41" t="s">
        <v>393</v>
      </c>
      <c r="G129" s="119" t="s">
        <v>376</v>
      </c>
      <c r="H129" s="41" t="s">
        <v>207</v>
      </c>
      <c r="I129" s="151">
        <f>J129+L129+N129</f>
        <v>202000000</v>
      </c>
      <c r="J129" s="152">
        <v>202000000</v>
      </c>
      <c r="K129" s="41" t="s">
        <v>138</v>
      </c>
      <c r="L129" s="113"/>
      <c r="M129" s="113"/>
      <c r="N129" s="113"/>
      <c r="O129" s="153">
        <v>37000000</v>
      </c>
      <c r="P129" s="151">
        <v>55000000</v>
      </c>
      <c r="Q129" s="151">
        <v>55000000</v>
      </c>
      <c r="R129" s="151">
        <f>I129-O129-P129-Q129</f>
        <v>55000000</v>
      </c>
    </row>
    <row r="130" spans="1:19" ht="69" customHeight="1" x14ac:dyDescent="0.3">
      <c r="A130" s="135" t="s">
        <v>230</v>
      </c>
      <c r="B130" s="38" t="s">
        <v>680</v>
      </c>
      <c r="C130" s="135" t="s">
        <v>235</v>
      </c>
      <c r="D130" s="49" t="s">
        <v>681</v>
      </c>
      <c r="E130" s="94" t="s">
        <v>395</v>
      </c>
      <c r="F130" s="94" t="s">
        <v>376</v>
      </c>
      <c r="G130" s="154" t="s">
        <v>397</v>
      </c>
      <c r="H130" s="43" t="s">
        <v>139</v>
      </c>
      <c r="I130" s="153">
        <f t="shared" ref="I130" si="16">J130+L130+N130</f>
        <v>70620000</v>
      </c>
      <c r="J130" s="155">
        <v>70620000</v>
      </c>
      <c r="K130" s="156" t="s">
        <v>233</v>
      </c>
      <c r="L130" s="157"/>
      <c r="M130" s="43" t="s">
        <v>397</v>
      </c>
      <c r="N130" s="158"/>
      <c r="O130" s="153">
        <v>2000000</v>
      </c>
      <c r="P130" s="159">
        <v>17520000</v>
      </c>
      <c r="Q130" s="159">
        <v>21900000</v>
      </c>
      <c r="R130" s="151">
        <f t="shared" ref="R130" si="17">I130-O130-P130-Q130</f>
        <v>29200000</v>
      </c>
      <c r="S130" s="279"/>
    </row>
    <row r="131" spans="1:19" ht="69" customHeight="1" x14ac:dyDescent="0.3">
      <c r="A131" s="135" t="s">
        <v>234</v>
      </c>
      <c r="B131" s="88" t="s">
        <v>553</v>
      </c>
      <c r="C131" s="135" t="s">
        <v>236</v>
      </c>
      <c r="D131" s="88" t="s">
        <v>557</v>
      </c>
      <c r="E131" s="41" t="s">
        <v>396</v>
      </c>
      <c r="F131" s="41" t="s">
        <v>376</v>
      </c>
      <c r="G131" s="154" t="s">
        <v>397</v>
      </c>
      <c r="H131" s="154" t="s">
        <v>139</v>
      </c>
      <c r="I131" s="151">
        <v>13665400</v>
      </c>
      <c r="J131" s="160">
        <v>13665400</v>
      </c>
      <c r="K131" s="161" t="s">
        <v>233</v>
      </c>
      <c r="L131" s="162"/>
      <c r="M131" s="43" t="s">
        <v>397</v>
      </c>
      <c r="N131" s="118"/>
      <c r="O131" s="153">
        <v>2000000</v>
      </c>
      <c r="P131" s="163">
        <v>2978400</v>
      </c>
      <c r="Q131" s="163">
        <v>3723000</v>
      </c>
      <c r="R131" s="151">
        <v>4964000</v>
      </c>
      <c r="S131" s="279"/>
    </row>
    <row r="132" spans="1:19" ht="84.75" customHeight="1" x14ac:dyDescent="0.3">
      <c r="A132" s="135" t="s">
        <v>260</v>
      </c>
      <c r="B132" s="49" t="s">
        <v>554</v>
      </c>
      <c r="C132" s="34" t="s">
        <v>259</v>
      </c>
      <c r="D132" s="49" t="s">
        <v>682</v>
      </c>
      <c r="E132" s="95" t="s">
        <v>396</v>
      </c>
      <c r="F132" s="95" t="s">
        <v>376</v>
      </c>
      <c r="G132" s="154" t="s">
        <v>397</v>
      </c>
      <c r="H132" s="42" t="s">
        <v>139</v>
      </c>
      <c r="I132" s="153">
        <v>2684000</v>
      </c>
      <c r="J132" s="152">
        <v>2684000</v>
      </c>
      <c r="K132" s="156" t="s">
        <v>233</v>
      </c>
      <c r="L132" s="162"/>
      <c r="M132" s="43" t="s">
        <v>397</v>
      </c>
      <c r="N132" s="164"/>
      <c r="O132" s="153">
        <v>805200</v>
      </c>
      <c r="P132" s="159">
        <v>1610400</v>
      </c>
      <c r="Q132" s="159">
        <v>268400</v>
      </c>
      <c r="R132" s="151">
        <v>0</v>
      </c>
      <c r="S132" s="279"/>
    </row>
    <row r="133" spans="1:19" ht="66" customHeight="1" x14ac:dyDescent="0.3">
      <c r="A133" s="135" t="s">
        <v>261</v>
      </c>
      <c r="B133" s="49" t="s">
        <v>683</v>
      </c>
      <c r="C133" s="165" t="s">
        <v>263</v>
      </c>
      <c r="D133" s="49" t="s">
        <v>558</v>
      </c>
      <c r="E133" s="166" t="s">
        <v>396</v>
      </c>
      <c r="F133" s="166" t="s">
        <v>376</v>
      </c>
      <c r="G133" s="42" t="s">
        <v>398</v>
      </c>
      <c r="H133" s="154" t="s">
        <v>139</v>
      </c>
      <c r="I133" s="159">
        <v>68756000</v>
      </c>
      <c r="J133" s="152">
        <v>68756000</v>
      </c>
      <c r="K133" s="167" t="s">
        <v>265</v>
      </c>
      <c r="L133" s="162"/>
      <c r="M133" s="42" t="s">
        <v>398</v>
      </c>
      <c r="N133" s="164"/>
      <c r="O133" s="159">
        <v>500000</v>
      </c>
      <c r="P133" s="159">
        <v>22752000</v>
      </c>
      <c r="Q133" s="159">
        <v>22752000</v>
      </c>
      <c r="R133" s="159">
        <v>22752000</v>
      </c>
    </row>
    <row r="134" spans="1:19" ht="74.25" customHeight="1" x14ac:dyDescent="0.3">
      <c r="A134" s="135" t="s">
        <v>262</v>
      </c>
      <c r="B134" s="88" t="s">
        <v>555</v>
      </c>
      <c r="C134" s="165" t="s">
        <v>264</v>
      </c>
      <c r="D134" s="49" t="s">
        <v>559</v>
      </c>
      <c r="E134" s="166" t="s">
        <v>396</v>
      </c>
      <c r="F134" s="166" t="s">
        <v>376</v>
      </c>
      <c r="G134" s="42" t="s">
        <v>399</v>
      </c>
      <c r="H134" s="154" t="s">
        <v>139</v>
      </c>
      <c r="I134" s="163">
        <v>44750000</v>
      </c>
      <c r="J134" s="168">
        <v>44750000</v>
      </c>
      <c r="K134" s="167" t="s">
        <v>266</v>
      </c>
      <c r="L134" s="169"/>
      <c r="M134" s="42" t="s">
        <v>684</v>
      </c>
      <c r="N134" s="118"/>
      <c r="O134" s="159">
        <v>500000</v>
      </c>
      <c r="P134" s="163">
        <v>8850000</v>
      </c>
      <c r="Q134" s="163">
        <v>17700000</v>
      </c>
      <c r="R134" s="163">
        <v>17700000</v>
      </c>
    </row>
    <row r="135" spans="1:19" ht="30" customHeight="1" x14ac:dyDescent="0.3">
      <c r="A135" s="16" t="s">
        <v>426</v>
      </c>
      <c r="B135" s="262"/>
      <c r="C135" s="17" t="s">
        <v>284</v>
      </c>
      <c r="D135" s="17"/>
      <c r="E135" s="17"/>
      <c r="F135" s="17"/>
      <c r="G135" s="17"/>
      <c r="H135" s="17"/>
      <c r="I135" s="17"/>
      <c r="J135" s="17"/>
      <c r="K135" s="17"/>
      <c r="L135" s="17"/>
      <c r="M135" s="17"/>
      <c r="N135" s="17"/>
      <c r="O135" s="17"/>
      <c r="P135" s="17"/>
      <c r="Q135" s="17"/>
      <c r="R135" s="17"/>
    </row>
    <row r="136" spans="1:19" ht="33.75" customHeight="1" x14ac:dyDescent="0.3">
      <c r="A136" s="18" t="s">
        <v>685</v>
      </c>
      <c r="B136" s="262"/>
      <c r="C136" s="170" t="s">
        <v>560</v>
      </c>
      <c r="D136" s="274"/>
      <c r="E136" s="20"/>
      <c r="F136" s="21" t="s">
        <v>406</v>
      </c>
      <c r="G136" s="21" t="s">
        <v>410</v>
      </c>
      <c r="H136" s="262"/>
      <c r="I136" s="262"/>
      <c r="J136" s="21" t="s">
        <v>413</v>
      </c>
      <c r="K136" s="21"/>
      <c r="L136" s="21"/>
      <c r="M136" s="21"/>
      <c r="N136" s="21"/>
      <c r="O136" s="21"/>
      <c r="P136" s="21"/>
      <c r="Q136" s="21"/>
      <c r="R136" s="21"/>
    </row>
    <row r="137" spans="1:19" ht="32.25" customHeight="1" x14ac:dyDescent="0.3">
      <c r="A137" s="262"/>
      <c r="B137" s="262"/>
      <c r="C137" s="274"/>
      <c r="D137" s="274"/>
      <c r="E137" s="262"/>
      <c r="F137" s="262"/>
      <c r="G137" s="21" t="s">
        <v>411</v>
      </c>
      <c r="H137" s="21"/>
      <c r="I137" s="23" t="s">
        <v>412</v>
      </c>
      <c r="J137" s="21"/>
      <c r="K137" s="21"/>
      <c r="L137" s="21"/>
      <c r="M137" s="21"/>
      <c r="N137" s="21"/>
      <c r="O137" s="21"/>
      <c r="P137" s="21"/>
      <c r="Q137" s="21"/>
      <c r="R137" s="21"/>
    </row>
    <row r="138" spans="1:19" ht="45.75" customHeight="1" x14ac:dyDescent="0.3">
      <c r="A138" s="262"/>
      <c r="B138" s="262"/>
      <c r="C138" s="274"/>
      <c r="D138" s="274"/>
      <c r="E138" s="24" t="s">
        <v>407</v>
      </c>
      <c r="F138" s="25">
        <v>2023</v>
      </c>
      <c r="G138" s="123">
        <v>2025</v>
      </c>
      <c r="H138" s="123"/>
      <c r="I138" s="79">
        <v>2027</v>
      </c>
      <c r="J138" s="171" t="s">
        <v>562</v>
      </c>
      <c r="K138" s="171"/>
      <c r="L138" s="171"/>
      <c r="M138" s="171"/>
      <c r="N138" s="171"/>
      <c r="O138" s="171"/>
      <c r="P138" s="171"/>
      <c r="Q138" s="171"/>
      <c r="R138" s="171"/>
    </row>
    <row r="139" spans="1:19" ht="44.25" customHeight="1" x14ac:dyDescent="0.3">
      <c r="A139" s="262"/>
      <c r="B139" s="262"/>
      <c r="C139" s="274"/>
      <c r="D139" s="274"/>
      <c r="E139" s="24" t="s">
        <v>408</v>
      </c>
      <c r="F139" s="25">
        <v>0</v>
      </c>
      <c r="G139" s="123" t="s">
        <v>231</v>
      </c>
      <c r="H139" s="123"/>
      <c r="I139" s="79" t="s">
        <v>232</v>
      </c>
      <c r="J139" s="171"/>
      <c r="K139" s="171"/>
      <c r="L139" s="171"/>
      <c r="M139" s="171"/>
      <c r="N139" s="171"/>
      <c r="O139" s="171"/>
      <c r="P139" s="171"/>
      <c r="Q139" s="171"/>
      <c r="R139" s="171"/>
    </row>
    <row r="140" spans="1:19" ht="79.5" customHeight="1" x14ac:dyDescent="0.3">
      <c r="A140" s="18" t="s">
        <v>437</v>
      </c>
      <c r="B140" s="262"/>
      <c r="C140" s="172" t="s">
        <v>561</v>
      </c>
      <c r="D140" s="172"/>
      <c r="E140" s="172"/>
      <c r="F140" s="172"/>
      <c r="G140" s="172"/>
      <c r="H140" s="172"/>
      <c r="I140" s="172"/>
      <c r="J140" s="172"/>
      <c r="K140" s="172"/>
      <c r="L140" s="172"/>
      <c r="M140" s="172"/>
      <c r="N140" s="172"/>
      <c r="O140" s="172"/>
      <c r="P140" s="172"/>
      <c r="Q140" s="172"/>
      <c r="R140" s="172"/>
    </row>
    <row r="141" spans="1:19" ht="14.4" x14ac:dyDescent="0.3">
      <c r="A141" s="30" t="s">
        <v>0</v>
      </c>
      <c r="B141" s="30" t="s">
        <v>438</v>
      </c>
      <c r="C141" s="30" t="s">
        <v>0</v>
      </c>
      <c r="D141" s="30" t="s">
        <v>440</v>
      </c>
      <c r="E141" s="30" t="s">
        <v>414</v>
      </c>
      <c r="F141" s="30" t="s">
        <v>441</v>
      </c>
      <c r="G141" s="30" t="s">
        <v>442</v>
      </c>
      <c r="H141" s="30" t="s">
        <v>443</v>
      </c>
      <c r="I141" s="30" t="s">
        <v>444</v>
      </c>
      <c r="J141" s="30" t="s">
        <v>445</v>
      </c>
      <c r="K141" s="262"/>
      <c r="L141" s="262"/>
      <c r="M141" s="262"/>
      <c r="N141" s="262"/>
      <c r="O141" s="31" t="s">
        <v>452</v>
      </c>
      <c r="P141" s="31"/>
      <c r="Q141" s="31"/>
      <c r="R141" s="31"/>
      <c r="S141" s="268"/>
    </row>
    <row r="142" spans="1:19" ht="14.4" x14ac:dyDescent="0.3">
      <c r="A142" s="262"/>
      <c r="B142" s="262"/>
      <c r="C142" s="262"/>
      <c r="D142" s="262"/>
      <c r="E142" s="262"/>
      <c r="F142" s="262"/>
      <c r="G142" s="262"/>
      <c r="H142" s="262"/>
      <c r="I142" s="262"/>
      <c r="J142" s="30" t="s">
        <v>446</v>
      </c>
      <c r="K142" s="262"/>
      <c r="L142" s="30" t="s">
        <v>447</v>
      </c>
      <c r="M142" s="262"/>
      <c r="N142" s="30" t="s">
        <v>451</v>
      </c>
      <c r="O142" s="32">
        <v>2024</v>
      </c>
      <c r="P142" s="33">
        <v>2025</v>
      </c>
      <c r="Q142" s="33">
        <v>2026</v>
      </c>
      <c r="R142" s="33">
        <v>2027</v>
      </c>
      <c r="S142" s="268"/>
    </row>
    <row r="143" spans="1:19" ht="38.25" customHeight="1" x14ac:dyDescent="0.3">
      <c r="A143" s="262"/>
      <c r="B143" s="262"/>
      <c r="C143" s="262"/>
      <c r="D143" s="262"/>
      <c r="E143" s="262"/>
      <c r="F143" s="262"/>
      <c r="G143" s="262"/>
      <c r="H143" s="262"/>
      <c r="I143" s="262"/>
      <c r="J143" s="34" t="s">
        <v>448</v>
      </c>
      <c r="K143" s="34" t="s">
        <v>449</v>
      </c>
      <c r="L143" s="34" t="s">
        <v>448</v>
      </c>
      <c r="M143" s="34" t="s">
        <v>450</v>
      </c>
      <c r="N143" s="262"/>
      <c r="O143" s="35" t="s">
        <v>448</v>
      </c>
      <c r="P143" s="36" t="s">
        <v>448</v>
      </c>
      <c r="Q143" s="36" t="s">
        <v>448</v>
      </c>
      <c r="R143" s="36" t="s">
        <v>448</v>
      </c>
    </row>
    <row r="144" spans="1:19" ht="72" customHeight="1" x14ac:dyDescent="0.3">
      <c r="A144" s="173" t="s">
        <v>7</v>
      </c>
      <c r="B144" s="93" t="s">
        <v>563</v>
      </c>
      <c r="C144" s="174" t="s">
        <v>94</v>
      </c>
      <c r="D144" s="93" t="s">
        <v>566</v>
      </c>
      <c r="E144" s="100" t="s">
        <v>400</v>
      </c>
      <c r="F144" s="100" t="s">
        <v>401</v>
      </c>
      <c r="G144" s="89"/>
      <c r="H144" s="41" t="s">
        <v>207</v>
      </c>
      <c r="I144" s="175">
        <f t="shared" ref="I144" si="18">J144+L144+N144</f>
        <v>1400000</v>
      </c>
      <c r="J144" s="176">
        <v>1400000</v>
      </c>
      <c r="K144" s="100" t="s">
        <v>97</v>
      </c>
      <c r="L144" s="89"/>
      <c r="M144" s="89"/>
      <c r="N144" s="89"/>
      <c r="O144" s="111">
        <v>350000</v>
      </c>
      <c r="P144" s="116">
        <v>350000</v>
      </c>
      <c r="Q144" s="116">
        <v>350000</v>
      </c>
      <c r="R144" s="116">
        <f>I144-O144-P144-Q144</f>
        <v>350000</v>
      </c>
    </row>
    <row r="145" spans="1:18" ht="83.25" customHeight="1" x14ac:dyDescent="0.3">
      <c r="A145" s="173" t="s">
        <v>92</v>
      </c>
      <c r="B145" s="93" t="s">
        <v>564</v>
      </c>
      <c r="C145" s="174" t="s">
        <v>95</v>
      </c>
      <c r="D145" s="93" t="s">
        <v>567</v>
      </c>
      <c r="E145" s="100" t="s">
        <v>400</v>
      </c>
      <c r="F145" s="100" t="s">
        <v>401</v>
      </c>
      <c r="G145" s="89"/>
      <c r="H145" s="41" t="s">
        <v>207</v>
      </c>
      <c r="I145" s="175">
        <f t="shared" ref="I145:I146" si="19">J145+L145+N145</f>
        <v>1600000</v>
      </c>
      <c r="J145" s="176">
        <v>1600000</v>
      </c>
      <c r="K145" s="100" t="s">
        <v>97</v>
      </c>
      <c r="L145" s="273"/>
      <c r="M145" s="273"/>
      <c r="N145" s="273"/>
      <c r="O145" s="111">
        <v>400000</v>
      </c>
      <c r="P145" s="116">
        <v>400000</v>
      </c>
      <c r="Q145" s="116">
        <v>400000</v>
      </c>
      <c r="R145" s="116">
        <f t="shared" ref="R145:R146" si="20">I145-O145-P145-Q145</f>
        <v>400000</v>
      </c>
    </row>
    <row r="146" spans="1:18" ht="74.25" customHeight="1" x14ac:dyDescent="0.3">
      <c r="A146" s="173" t="s">
        <v>93</v>
      </c>
      <c r="B146" s="93" t="s">
        <v>565</v>
      </c>
      <c r="C146" s="174" t="s">
        <v>96</v>
      </c>
      <c r="D146" s="93" t="s">
        <v>568</v>
      </c>
      <c r="E146" s="100" t="s">
        <v>400</v>
      </c>
      <c r="F146" s="100" t="s">
        <v>401</v>
      </c>
      <c r="G146" s="89"/>
      <c r="H146" s="41" t="s">
        <v>207</v>
      </c>
      <c r="I146" s="175">
        <f t="shared" si="19"/>
        <v>1200000</v>
      </c>
      <c r="J146" s="176">
        <v>1200000</v>
      </c>
      <c r="K146" s="100" t="s">
        <v>97</v>
      </c>
      <c r="L146" s="100"/>
      <c r="M146" s="100"/>
      <c r="N146" s="89"/>
      <c r="O146" s="111">
        <v>300000</v>
      </c>
      <c r="P146" s="116">
        <v>300000</v>
      </c>
      <c r="Q146" s="116">
        <v>300000</v>
      </c>
      <c r="R146" s="116">
        <f t="shared" si="20"/>
        <v>300000</v>
      </c>
    </row>
    <row r="147" spans="1:18" ht="66.75" customHeight="1" x14ac:dyDescent="0.3">
      <c r="A147" s="1" t="s">
        <v>455</v>
      </c>
      <c r="B147" s="262"/>
      <c r="C147" s="2" t="s">
        <v>285</v>
      </c>
      <c r="D147" s="262"/>
      <c r="E147" s="262"/>
      <c r="F147" s="262"/>
      <c r="G147" s="262"/>
      <c r="H147" s="1" t="s">
        <v>409</v>
      </c>
      <c r="I147" s="262"/>
      <c r="J147" s="3" t="s">
        <v>719</v>
      </c>
      <c r="K147" s="3"/>
      <c r="L147" s="3"/>
      <c r="M147" s="3"/>
      <c r="N147" s="3"/>
      <c r="O147" s="3"/>
      <c r="P147" s="3"/>
      <c r="Q147" s="3"/>
      <c r="R147" s="3"/>
    </row>
    <row r="148" spans="1:18" ht="29.25" customHeight="1" x14ac:dyDescent="0.3">
      <c r="A148" s="4" t="s">
        <v>417</v>
      </c>
      <c r="B148" s="262"/>
      <c r="C148" s="177" t="s">
        <v>569</v>
      </c>
      <c r="D148" s="280"/>
      <c r="E148" s="6"/>
      <c r="F148" s="178" t="s">
        <v>406</v>
      </c>
      <c r="G148" s="178" t="s">
        <v>410</v>
      </c>
      <c r="H148" s="262"/>
      <c r="I148" s="262"/>
      <c r="J148" s="179" t="s">
        <v>413</v>
      </c>
      <c r="K148" s="179"/>
      <c r="L148" s="179"/>
      <c r="M148" s="179"/>
      <c r="N148" s="179"/>
      <c r="O148" s="179"/>
      <c r="P148" s="179"/>
      <c r="Q148" s="179"/>
      <c r="R148" s="179"/>
    </row>
    <row r="149" spans="1:18" ht="33.75" customHeight="1" x14ac:dyDescent="0.3">
      <c r="A149" s="262"/>
      <c r="B149" s="262"/>
      <c r="C149" s="280"/>
      <c r="D149" s="280"/>
      <c r="E149" s="262"/>
      <c r="F149" s="262"/>
      <c r="G149" s="180" t="s">
        <v>411</v>
      </c>
      <c r="H149" s="178" t="s">
        <v>412</v>
      </c>
      <c r="I149" s="262"/>
      <c r="J149" s="179"/>
      <c r="K149" s="179"/>
      <c r="L149" s="179"/>
      <c r="M149" s="179"/>
      <c r="N149" s="179"/>
      <c r="O149" s="179"/>
      <c r="P149" s="179"/>
      <c r="Q149" s="179"/>
      <c r="R149" s="179"/>
    </row>
    <row r="150" spans="1:18" ht="31.5" customHeight="1" x14ac:dyDescent="0.3">
      <c r="A150" s="262"/>
      <c r="B150" s="262"/>
      <c r="C150" s="280"/>
      <c r="D150" s="280"/>
      <c r="E150" s="181" t="s">
        <v>407</v>
      </c>
      <c r="F150" s="11">
        <v>2023</v>
      </c>
      <c r="G150" s="11">
        <v>2025</v>
      </c>
      <c r="H150" s="12">
        <v>2027</v>
      </c>
      <c r="I150" s="262"/>
      <c r="J150" s="182" t="s">
        <v>367</v>
      </c>
      <c r="K150" s="182"/>
      <c r="L150" s="182"/>
      <c r="M150" s="182"/>
      <c r="N150" s="182"/>
      <c r="O150" s="182"/>
      <c r="P150" s="182"/>
      <c r="Q150" s="182"/>
      <c r="R150" s="182"/>
    </row>
    <row r="151" spans="1:18" ht="35.25" customHeight="1" x14ac:dyDescent="0.3">
      <c r="A151" s="262"/>
      <c r="B151" s="262"/>
      <c r="C151" s="280"/>
      <c r="D151" s="280"/>
      <c r="E151" s="181" t="s">
        <v>408</v>
      </c>
      <c r="F151" s="11">
        <v>0</v>
      </c>
      <c r="G151" s="11">
        <v>100</v>
      </c>
      <c r="H151" s="12">
        <v>150</v>
      </c>
      <c r="I151" s="12"/>
      <c r="J151" s="182"/>
      <c r="K151" s="182"/>
      <c r="L151" s="182"/>
      <c r="M151" s="182"/>
      <c r="N151" s="182"/>
      <c r="O151" s="182"/>
      <c r="P151" s="182"/>
      <c r="Q151" s="182"/>
      <c r="R151" s="182"/>
    </row>
    <row r="152" spans="1:18" ht="39" customHeight="1" x14ac:dyDescent="0.3">
      <c r="A152" s="4" t="s">
        <v>418</v>
      </c>
      <c r="B152" s="262"/>
      <c r="C152" s="177" t="s">
        <v>570</v>
      </c>
      <c r="D152" s="280"/>
      <c r="E152" s="183"/>
      <c r="F152" s="184" t="s">
        <v>406</v>
      </c>
      <c r="G152" s="184" t="s">
        <v>410</v>
      </c>
      <c r="H152" s="281"/>
      <c r="I152" s="281"/>
      <c r="J152" s="185" t="s">
        <v>413</v>
      </c>
      <c r="K152" s="185"/>
      <c r="L152" s="185"/>
      <c r="M152" s="185"/>
      <c r="N152" s="185"/>
      <c r="O152" s="185"/>
      <c r="P152" s="185"/>
      <c r="Q152" s="185"/>
      <c r="R152" s="185"/>
    </row>
    <row r="153" spans="1:18" ht="33.75" customHeight="1" x14ac:dyDescent="0.3">
      <c r="A153" s="262"/>
      <c r="B153" s="262"/>
      <c r="C153" s="280"/>
      <c r="D153" s="280"/>
      <c r="E153" s="281"/>
      <c r="F153" s="281"/>
      <c r="G153" s="186" t="s">
        <v>411</v>
      </c>
      <c r="H153" s="184" t="s">
        <v>412</v>
      </c>
      <c r="I153" s="281"/>
      <c r="J153" s="185"/>
      <c r="K153" s="185"/>
      <c r="L153" s="185"/>
      <c r="M153" s="185"/>
      <c r="N153" s="185"/>
      <c r="O153" s="185"/>
      <c r="P153" s="185"/>
      <c r="Q153" s="185"/>
      <c r="R153" s="185"/>
    </row>
    <row r="154" spans="1:18" ht="51" customHeight="1" x14ac:dyDescent="0.3">
      <c r="A154" s="262"/>
      <c r="B154" s="262"/>
      <c r="C154" s="280"/>
      <c r="D154" s="280"/>
      <c r="E154" s="187" t="s">
        <v>407</v>
      </c>
      <c r="F154" s="188">
        <v>2023</v>
      </c>
      <c r="G154" s="188">
        <v>2025</v>
      </c>
      <c r="H154" s="182">
        <v>2027</v>
      </c>
      <c r="I154" s="280"/>
      <c r="J154" s="182" t="s">
        <v>367</v>
      </c>
      <c r="K154" s="182"/>
      <c r="L154" s="182"/>
      <c r="M154" s="182"/>
      <c r="N154" s="182"/>
      <c r="O154" s="182"/>
      <c r="P154" s="182"/>
      <c r="Q154" s="182"/>
      <c r="R154" s="182"/>
    </row>
    <row r="155" spans="1:18" ht="51.75" customHeight="1" x14ac:dyDescent="0.3">
      <c r="A155" s="262"/>
      <c r="B155" s="262"/>
      <c r="C155" s="280"/>
      <c r="D155" s="280"/>
      <c r="E155" s="187" t="s">
        <v>408</v>
      </c>
      <c r="F155" s="188">
        <v>0</v>
      </c>
      <c r="G155" s="188">
        <v>2</v>
      </c>
      <c r="H155" s="182">
        <v>3</v>
      </c>
      <c r="I155" s="182"/>
      <c r="J155" s="182"/>
      <c r="K155" s="182"/>
      <c r="L155" s="182"/>
      <c r="M155" s="182"/>
      <c r="N155" s="182"/>
      <c r="O155" s="182"/>
      <c r="P155" s="182"/>
      <c r="Q155" s="182"/>
      <c r="R155" s="182"/>
    </row>
    <row r="156" spans="1:18" ht="38.25" customHeight="1" x14ac:dyDescent="0.3">
      <c r="A156" s="16" t="s">
        <v>427</v>
      </c>
      <c r="B156" s="262"/>
      <c r="C156" s="17" t="s">
        <v>286</v>
      </c>
      <c r="D156" s="17"/>
      <c r="E156" s="17"/>
      <c r="F156" s="17"/>
      <c r="G156" s="17"/>
      <c r="H156" s="17"/>
      <c r="I156" s="17"/>
      <c r="J156" s="17"/>
      <c r="K156" s="17"/>
      <c r="L156" s="17"/>
      <c r="M156" s="17"/>
      <c r="N156" s="17"/>
      <c r="O156" s="17"/>
      <c r="P156" s="17"/>
      <c r="Q156" s="17"/>
      <c r="R156" s="17"/>
    </row>
    <row r="157" spans="1:18" ht="50.25" customHeight="1" x14ac:dyDescent="0.3">
      <c r="A157" s="18" t="s">
        <v>686</v>
      </c>
      <c r="B157" s="262"/>
      <c r="C157" s="122" t="s">
        <v>571</v>
      </c>
      <c r="D157" s="262"/>
      <c r="E157" s="20"/>
      <c r="F157" s="21" t="s">
        <v>406</v>
      </c>
      <c r="G157" s="21" t="s">
        <v>410</v>
      </c>
      <c r="H157" s="262"/>
      <c r="I157" s="262"/>
      <c r="J157" s="22" t="s">
        <v>413</v>
      </c>
      <c r="K157" s="22"/>
      <c r="L157" s="22"/>
      <c r="M157" s="22"/>
      <c r="N157" s="22"/>
      <c r="O157" s="22"/>
      <c r="P157" s="22"/>
      <c r="Q157" s="22"/>
      <c r="R157" s="22"/>
    </row>
    <row r="158" spans="1:18" ht="60.75" customHeight="1" x14ac:dyDescent="0.3">
      <c r="A158" s="262"/>
      <c r="B158" s="262"/>
      <c r="C158" s="262"/>
      <c r="D158" s="262"/>
      <c r="E158" s="262"/>
      <c r="F158" s="262"/>
      <c r="G158" s="21" t="s">
        <v>411</v>
      </c>
      <c r="H158" s="21"/>
      <c r="I158" s="23" t="s">
        <v>412</v>
      </c>
      <c r="J158" s="22"/>
      <c r="K158" s="22"/>
      <c r="L158" s="22"/>
      <c r="M158" s="22"/>
      <c r="N158" s="22"/>
      <c r="O158" s="22"/>
      <c r="P158" s="22"/>
      <c r="Q158" s="22"/>
      <c r="R158" s="22"/>
    </row>
    <row r="159" spans="1:18" ht="37.5" customHeight="1" x14ac:dyDescent="0.3">
      <c r="A159" s="262"/>
      <c r="B159" s="262"/>
      <c r="C159" s="262"/>
      <c r="D159" s="262"/>
      <c r="E159" s="24" t="s">
        <v>407</v>
      </c>
      <c r="F159" s="79">
        <v>2023</v>
      </c>
      <c r="G159" s="123">
        <v>2025</v>
      </c>
      <c r="H159" s="123"/>
      <c r="I159" s="79">
        <v>2027</v>
      </c>
      <c r="J159" s="123" t="s">
        <v>367</v>
      </c>
      <c r="K159" s="262"/>
      <c r="L159" s="262"/>
      <c r="M159" s="262"/>
      <c r="N159" s="262"/>
      <c r="O159" s="262"/>
      <c r="P159" s="262"/>
      <c r="Q159" s="262"/>
      <c r="R159" s="262"/>
    </row>
    <row r="160" spans="1:18" ht="42" customHeight="1" x14ac:dyDescent="0.3">
      <c r="A160" s="262"/>
      <c r="B160" s="262"/>
      <c r="C160" s="262"/>
      <c r="D160" s="262"/>
      <c r="E160" s="24" t="s">
        <v>408</v>
      </c>
      <c r="F160" s="79">
        <v>0</v>
      </c>
      <c r="G160" s="123" t="s">
        <v>203</v>
      </c>
      <c r="H160" s="123"/>
      <c r="I160" s="79" t="s">
        <v>204</v>
      </c>
      <c r="J160" s="262"/>
      <c r="K160" s="262"/>
      <c r="L160" s="262"/>
      <c r="M160" s="262"/>
      <c r="N160" s="262"/>
      <c r="O160" s="262"/>
      <c r="P160" s="262"/>
      <c r="Q160" s="262"/>
      <c r="R160" s="262"/>
    </row>
    <row r="161" spans="1:18" ht="42" customHeight="1" x14ac:dyDescent="0.3">
      <c r="A161" s="18" t="s">
        <v>437</v>
      </c>
      <c r="B161" s="262"/>
      <c r="C161" s="19" t="s">
        <v>687</v>
      </c>
      <c r="D161" s="282"/>
      <c r="E161" s="282"/>
      <c r="F161" s="282"/>
      <c r="G161" s="282"/>
      <c r="H161" s="282"/>
      <c r="I161" s="282"/>
      <c r="J161" s="282"/>
      <c r="K161" s="282"/>
      <c r="L161" s="282"/>
      <c r="M161" s="282"/>
      <c r="N161" s="282"/>
      <c r="O161" s="282"/>
      <c r="P161" s="282"/>
      <c r="Q161" s="282"/>
      <c r="R161" s="282"/>
    </row>
    <row r="162" spans="1:18" ht="14.4" x14ac:dyDescent="0.3">
      <c r="A162" s="30" t="s">
        <v>0</v>
      </c>
      <c r="B162" s="30" t="s">
        <v>438</v>
      </c>
      <c r="C162" s="30" t="s">
        <v>0</v>
      </c>
      <c r="D162" s="30" t="s">
        <v>440</v>
      </c>
      <c r="E162" s="30" t="s">
        <v>414</v>
      </c>
      <c r="F162" s="30" t="s">
        <v>441</v>
      </c>
      <c r="G162" s="30" t="s">
        <v>442</v>
      </c>
      <c r="H162" s="30" t="s">
        <v>443</v>
      </c>
      <c r="I162" s="30" t="s">
        <v>444</v>
      </c>
      <c r="J162" s="30" t="s">
        <v>445</v>
      </c>
      <c r="K162" s="262"/>
      <c r="L162" s="262"/>
      <c r="M162" s="262"/>
      <c r="N162" s="262"/>
      <c r="O162" s="31" t="s">
        <v>452</v>
      </c>
      <c r="P162" s="31"/>
      <c r="Q162" s="31"/>
      <c r="R162" s="31"/>
    </row>
    <row r="163" spans="1:18" ht="14.4" x14ac:dyDescent="0.3">
      <c r="A163" s="263"/>
      <c r="B163" s="262"/>
      <c r="C163" s="262"/>
      <c r="D163" s="262"/>
      <c r="E163" s="262"/>
      <c r="F163" s="262"/>
      <c r="G163" s="262"/>
      <c r="H163" s="262"/>
      <c r="I163" s="262"/>
      <c r="J163" s="30" t="s">
        <v>446</v>
      </c>
      <c r="K163" s="262"/>
      <c r="L163" s="30" t="s">
        <v>447</v>
      </c>
      <c r="M163" s="262"/>
      <c r="N163" s="30" t="s">
        <v>451</v>
      </c>
      <c r="O163" s="32">
        <v>2024</v>
      </c>
      <c r="P163" s="33">
        <v>2025</v>
      </c>
      <c r="Q163" s="33">
        <v>2026</v>
      </c>
      <c r="R163" s="33">
        <v>2027</v>
      </c>
    </row>
    <row r="164" spans="1:18" ht="18.75" customHeight="1" x14ac:dyDescent="0.3">
      <c r="A164" s="263"/>
      <c r="B164" s="262"/>
      <c r="C164" s="262"/>
      <c r="D164" s="262"/>
      <c r="E164" s="262"/>
      <c r="F164" s="262"/>
      <c r="G164" s="262"/>
      <c r="H164" s="262"/>
      <c r="I164" s="262"/>
      <c r="J164" s="34" t="s">
        <v>448</v>
      </c>
      <c r="K164" s="34" t="s">
        <v>449</v>
      </c>
      <c r="L164" s="34" t="s">
        <v>448</v>
      </c>
      <c r="M164" s="34" t="s">
        <v>450</v>
      </c>
      <c r="N164" s="262"/>
      <c r="O164" s="35" t="s">
        <v>448</v>
      </c>
      <c r="P164" s="36" t="s">
        <v>448</v>
      </c>
      <c r="Q164" s="36" t="s">
        <v>448</v>
      </c>
      <c r="R164" s="36" t="s">
        <v>448</v>
      </c>
    </row>
    <row r="165" spans="1:18" ht="72" customHeight="1" x14ac:dyDescent="0.3">
      <c r="A165" s="135" t="s">
        <v>8</v>
      </c>
      <c r="B165" s="93" t="s">
        <v>688</v>
      </c>
      <c r="C165" s="135" t="s">
        <v>101</v>
      </c>
      <c r="D165" s="133" t="s">
        <v>575</v>
      </c>
      <c r="E165" s="41" t="s">
        <v>404</v>
      </c>
      <c r="F165" s="41" t="s">
        <v>402</v>
      </c>
      <c r="G165" s="113"/>
      <c r="H165" s="41" t="s">
        <v>197</v>
      </c>
      <c r="I165" s="175">
        <f t="shared" ref="I165" si="21">J165+L165+N165</f>
        <v>300000</v>
      </c>
      <c r="J165" s="176"/>
      <c r="K165" s="113"/>
      <c r="L165" s="114">
        <v>300000</v>
      </c>
      <c r="M165" s="113" t="s">
        <v>103</v>
      </c>
      <c r="N165" s="113"/>
      <c r="O165" s="147">
        <v>300000</v>
      </c>
      <c r="P165" s="150"/>
      <c r="Q165" s="150"/>
      <c r="R165" s="150"/>
    </row>
    <row r="166" spans="1:18" ht="96" customHeight="1" x14ac:dyDescent="0.3">
      <c r="A166" s="135" t="s">
        <v>100</v>
      </c>
      <c r="B166" s="93" t="s">
        <v>572</v>
      </c>
      <c r="C166" s="135" t="s">
        <v>102</v>
      </c>
      <c r="D166" s="189" t="s">
        <v>576</v>
      </c>
      <c r="E166" s="41" t="s">
        <v>405</v>
      </c>
      <c r="F166" s="41" t="s">
        <v>403</v>
      </c>
      <c r="G166" s="113"/>
      <c r="H166" s="41" t="s">
        <v>207</v>
      </c>
      <c r="I166" s="175">
        <f t="shared" ref="I166" si="22">J166+L166+N166</f>
        <v>1000000</v>
      </c>
      <c r="J166" s="176"/>
      <c r="K166" s="41"/>
      <c r="L166" s="114">
        <v>1000000</v>
      </c>
      <c r="M166" s="113" t="s">
        <v>456</v>
      </c>
      <c r="N166" s="113"/>
      <c r="O166" s="147">
        <v>250000</v>
      </c>
      <c r="P166" s="147">
        <v>250000</v>
      </c>
      <c r="Q166" s="147">
        <v>250000</v>
      </c>
      <c r="R166" s="147">
        <v>250000</v>
      </c>
    </row>
    <row r="167" spans="1:18" ht="85.5" customHeight="1" x14ac:dyDescent="0.3">
      <c r="A167" s="135" t="s">
        <v>205</v>
      </c>
      <c r="B167" s="93" t="s">
        <v>573</v>
      </c>
      <c r="C167" s="135" t="s">
        <v>206</v>
      </c>
      <c r="D167" s="133" t="s">
        <v>577</v>
      </c>
      <c r="E167" s="41" t="s">
        <v>357</v>
      </c>
      <c r="F167" s="41" t="s">
        <v>358</v>
      </c>
      <c r="G167" s="113"/>
      <c r="H167" s="41" t="s">
        <v>50</v>
      </c>
      <c r="I167" s="44"/>
      <c r="J167" s="190" t="s">
        <v>276</v>
      </c>
      <c r="K167" s="113"/>
      <c r="L167" s="114"/>
      <c r="M167" s="113"/>
      <c r="N167" s="113"/>
      <c r="O167" s="150"/>
      <c r="P167" s="44"/>
      <c r="Q167" s="44"/>
      <c r="R167" s="44"/>
    </row>
    <row r="168" spans="1:18" ht="84.75" customHeight="1" x14ac:dyDescent="0.3">
      <c r="A168" s="135" t="s">
        <v>208</v>
      </c>
      <c r="B168" s="89" t="s">
        <v>574</v>
      </c>
      <c r="C168" s="135" t="s">
        <v>209</v>
      </c>
      <c r="D168" s="113" t="s">
        <v>578</v>
      </c>
      <c r="E168" s="41" t="s">
        <v>355</v>
      </c>
      <c r="F168" s="41" t="s">
        <v>356</v>
      </c>
      <c r="G168" s="113"/>
      <c r="H168" s="41" t="s">
        <v>140</v>
      </c>
      <c r="I168" s="175">
        <f t="shared" ref="I168" si="23">J168+L168+N168</f>
        <v>16000</v>
      </c>
      <c r="J168" s="176">
        <v>16000</v>
      </c>
      <c r="K168" s="41" t="s">
        <v>177</v>
      </c>
      <c r="L168" s="114"/>
      <c r="M168" s="113"/>
      <c r="N168" s="113"/>
      <c r="O168" s="147">
        <v>4000</v>
      </c>
      <c r="P168" s="148">
        <v>4000</v>
      </c>
      <c r="Q168" s="148">
        <v>4000</v>
      </c>
      <c r="R168" s="148">
        <f>J168-O168-P168-Q168</f>
        <v>4000</v>
      </c>
    </row>
    <row r="169" spans="1:18" ht="44.25" customHeight="1" x14ac:dyDescent="0.3">
      <c r="A169" s="16" t="s">
        <v>428</v>
      </c>
      <c r="B169" s="262"/>
      <c r="C169" s="17" t="s">
        <v>287</v>
      </c>
      <c r="D169" s="17"/>
      <c r="E169" s="17"/>
      <c r="F169" s="17"/>
      <c r="G169" s="17"/>
      <c r="H169" s="17"/>
      <c r="I169" s="17"/>
      <c r="J169" s="17"/>
      <c r="K169" s="17"/>
      <c r="L169" s="17"/>
      <c r="M169" s="17"/>
      <c r="N169" s="17"/>
      <c r="O169" s="17"/>
      <c r="P169" s="17"/>
      <c r="Q169" s="17"/>
      <c r="R169" s="17"/>
    </row>
    <row r="170" spans="1:18" ht="20.25" customHeight="1" x14ac:dyDescent="0.3">
      <c r="A170" s="18" t="s">
        <v>689</v>
      </c>
      <c r="B170" s="262"/>
      <c r="C170" s="122" t="s">
        <v>579</v>
      </c>
      <c r="D170" s="262"/>
      <c r="E170" s="20"/>
      <c r="F170" s="21" t="s">
        <v>406</v>
      </c>
      <c r="G170" s="21" t="s">
        <v>410</v>
      </c>
      <c r="H170" s="262"/>
      <c r="I170" s="262"/>
      <c r="J170" s="21" t="s">
        <v>413</v>
      </c>
      <c r="K170" s="21"/>
      <c r="L170" s="21"/>
      <c r="M170" s="21"/>
      <c r="N170" s="21"/>
      <c r="O170" s="21"/>
      <c r="P170" s="21"/>
      <c r="Q170" s="21"/>
      <c r="R170" s="21"/>
    </row>
    <row r="171" spans="1:18" ht="18.75" customHeight="1" x14ac:dyDescent="0.3">
      <c r="A171" s="262"/>
      <c r="B171" s="262"/>
      <c r="C171" s="262"/>
      <c r="D171" s="262"/>
      <c r="E171" s="262"/>
      <c r="F171" s="262"/>
      <c r="G171" s="21" t="s">
        <v>411</v>
      </c>
      <c r="H171" s="21"/>
      <c r="I171" s="23" t="s">
        <v>412</v>
      </c>
      <c r="J171" s="21"/>
      <c r="K171" s="21"/>
      <c r="L171" s="21"/>
      <c r="M171" s="21"/>
      <c r="N171" s="21"/>
      <c r="O171" s="21"/>
      <c r="P171" s="21"/>
      <c r="Q171" s="21"/>
      <c r="R171" s="21"/>
    </row>
    <row r="172" spans="1:18" ht="33.75" customHeight="1" x14ac:dyDescent="0.3">
      <c r="A172" s="262"/>
      <c r="B172" s="262"/>
      <c r="C172" s="262"/>
      <c r="D172" s="262"/>
      <c r="E172" s="24" t="s">
        <v>407</v>
      </c>
      <c r="F172" s="79">
        <v>2023</v>
      </c>
      <c r="G172" s="26">
        <v>2025</v>
      </c>
      <c r="H172" s="274"/>
      <c r="I172" s="79">
        <v>2027</v>
      </c>
      <c r="J172" s="123" t="s">
        <v>457</v>
      </c>
      <c r="K172" s="123"/>
      <c r="L172" s="123"/>
      <c r="M172" s="123"/>
      <c r="N172" s="123"/>
      <c r="O172" s="123"/>
      <c r="P172" s="123"/>
      <c r="Q172" s="123"/>
      <c r="R172" s="123"/>
    </row>
    <row r="173" spans="1:18" ht="97.5" customHeight="1" x14ac:dyDescent="0.3">
      <c r="A173" s="262"/>
      <c r="B173" s="262"/>
      <c r="C173" s="262"/>
      <c r="D173" s="262"/>
      <c r="E173" s="24" t="s">
        <v>408</v>
      </c>
      <c r="F173" s="79" t="s">
        <v>580</v>
      </c>
      <c r="G173" s="123" t="s">
        <v>690</v>
      </c>
      <c r="H173" s="262"/>
      <c r="I173" s="79" t="s">
        <v>581</v>
      </c>
      <c r="J173" s="123"/>
      <c r="K173" s="123"/>
      <c r="L173" s="123"/>
      <c r="M173" s="123"/>
      <c r="N173" s="123"/>
      <c r="O173" s="123"/>
      <c r="P173" s="123"/>
      <c r="Q173" s="123"/>
      <c r="R173" s="123"/>
    </row>
    <row r="174" spans="1:18" ht="54.75" customHeight="1" x14ac:dyDescent="0.3">
      <c r="A174" s="18" t="s">
        <v>437</v>
      </c>
      <c r="B174" s="18"/>
      <c r="C174" s="19" t="s">
        <v>582</v>
      </c>
      <c r="D174" s="19"/>
      <c r="E174" s="19"/>
      <c r="F174" s="19"/>
      <c r="G174" s="19"/>
      <c r="H174" s="19"/>
      <c r="I174" s="19"/>
      <c r="J174" s="19"/>
      <c r="K174" s="19"/>
      <c r="L174" s="19"/>
      <c r="M174" s="19"/>
      <c r="N174" s="19"/>
      <c r="O174" s="19"/>
      <c r="P174" s="19"/>
      <c r="Q174" s="19"/>
      <c r="R174" s="19"/>
    </row>
    <row r="175" spans="1:18" ht="14.4" x14ac:dyDescent="0.3">
      <c r="A175" s="30" t="s">
        <v>0</v>
      </c>
      <c r="B175" s="30" t="s">
        <v>438</v>
      </c>
      <c r="C175" s="30" t="s">
        <v>0</v>
      </c>
      <c r="D175" s="30" t="s">
        <v>440</v>
      </c>
      <c r="E175" s="30" t="s">
        <v>414</v>
      </c>
      <c r="F175" s="30" t="s">
        <v>441</v>
      </c>
      <c r="G175" s="30" t="s">
        <v>442</v>
      </c>
      <c r="H175" s="30" t="s">
        <v>443</v>
      </c>
      <c r="I175" s="30" t="s">
        <v>444</v>
      </c>
      <c r="J175" s="30" t="s">
        <v>445</v>
      </c>
      <c r="K175" s="262"/>
      <c r="L175" s="262"/>
      <c r="M175" s="262"/>
      <c r="N175" s="262"/>
      <c r="O175" s="31" t="s">
        <v>452</v>
      </c>
      <c r="P175" s="31"/>
      <c r="Q175" s="31"/>
      <c r="R175" s="31"/>
    </row>
    <row r="176" spans="1:18" ht="14.4" x14ac:dyDescent="0.3">
      <c r="A176" s="263"/>
      <c r="B176" s="262"/>
      <c r="C176" s="262"/>
      <c r="D176" s="262"/>
      <c r="E176" s="262"/>
      <c r="F176" s="262"/>
      <c r="G176" s="262"/>
      <c r="H176" s="262"/>
      <c r="I176" s="262"/>
      <c r="J176" s="30" t="s">
        <v>446</v>
      </c>
      <c r="K176" s="262"/>
      <c r="L176" s="30" t="s">
        <v>447</v>
      </c>
      <c r="M176" s="262"/>
      <c r="N176" s="30" t="s">
        <v>451</v>
      </c>
      <c r="O176" s="32">
        <v>2024</v>
      </c>
      <c r="P176" s="33">
        <v>2025</v>
      </c>
      <c r="Q176" s="33">
        <v>2026</v>
      </c>
      <c r="R176" s="33">
        <v>2027</v>
      </c>
    </row>
    <row r="177" spans="1:22" ht="20.25" customHeight="1" x14ac:dyDescent="0.3">
      <c r="A177" s="263"/>
      <c r="B177" s="262"/>
      <c r="C177" s="262"/>
      <c r="D177" s="262"/>
      <c r="E177" s="262"/>
      <c r="F177" s="262"/>
      <c r="G177" s="262"/>
      <c r="H177" s="262"/>
      <c r="I177" s="262"/>
      <c r="J177" s="34" t="s">
        <v>448</v>
      </c>
      <c r="K177" s="34" t="s">
        <v>449</v>
      </c>
      <c r="L177" s="34" t="s">
        <v>448</v>
      </c>
      <c r="M177" s="34" t="s">
        <v>450</v>
      </c>
      <c r="N177" s="262"/>
      <c r="O177" s="146" t="s">
        <v>448</v>
      </c>
      <c r="P177" s="114" t="s">
        <v>448</v>
      </c>
      <c r="Q177" s="114" t="s">
        <v>448</v>
      </c>
      <c r="R177" s="114" t="s">
        <v>448</v>
      </c>
    </row>
    <row r="178" spans="1:22" ht="96" customHeight="1" x14ac:dyDescent="0.3">
      <c r="A178" s="135" t="s">
        <v>9</v>
      </c>
      <c r="B178" s="86" t="s">
        <v>583</v>
      </c>
      <c r="C178" s="135" t="s">
        <v>104</v>
      </c>
      <c r="D178" s="86" t="s">
        <v>585</v>
      </c>
      <c r="E178" s="94" t="s">
        <v>353</v>
      </c>
      <c r="F178" s="94" t="s">
        <v>354</v>
      </c>
      <c r="G178" s="127"/>
      <c r="H178" s="94" t="s">
        <v>140</v>
      </c>
      <c r="I178" s="175">
        <f t="shared" ref="I178" si="24">J178+L178+N178</f>
        <v>4000000</v>
      </c>
      <c r="J178" s="176">
        <v>4000000</v>
      </c>
      <c r="K178" s="41" t="s">
        <v>107</v>
      </c>
      <c r="L178" s="113"/>
      <c r="M178" s="113"/>
      <c r="N178" s="113"/>
      <c r="O178" s="91">
        <v>1000000</v>
      </c>
      <c r="P178" s="121">
        <v>1000000</v>
      </c>
      <c r="Q178" s="121">
        <v>1000000</v>
      </c>
      <c r="R178" s="121">
        <f>I178-O178-P178-Q178</f>
        <v>1000000</v>
      </c>
    </row>
    <row r="179" spans="1:22" ht="105" customHeight="1" x14ac:dyDescent="0.3">
      <c r="A179" s="191" t="s">
        <v>105</v>
      </c>
      <c r="B179" s="86" t="s">
        <v>584</v>
      </c>
      <c r="C179" s="191" t="s">
        <v>106</v>
      </c>
      <c r="D179" s="86" t="s">
        <v>691</v>
      </c>
      <c r="E179" s="94" t="s">
        <v>353</v>
      </c>
      <c r="F179" s="94" t="s">
        <v>354</v>
      </c>
      <c r="G179" s="127"/>
      <c r="H179" s="94" t="s">
        <v>140</v>
      </c>
      <c r="I179" s="175">
        <f t="shared" ref="I179" si="25">J179+L179+N179</f>
        <v>200000</v>
      </c>
      <c r="J179" s="176">
        <v>200000</v>
      </c>
      <c r="K179" s="41" t="s">
        <v>108</v>
      </c>
      <c r="L179" s="113"/>
      <c r="M179" s="113"/>
      <c r="N179" s="113"/>
      <c r="O179" s="91">
        <v>50000</v>
      </c>
      <c r="P179" s="121">
        <v>50000</v>
      </c>
      <c r="Q179" s="121">
        <v>50000</v>
      </c>
      <c r="R179" s="121">
        <f>I179-O179-P179-Q179</f>
        <v>50000</v>
      </c>
    </row>
    <row r="180" spans="1:22" ht="30.75" customHeight="1" x14ac:dyDescent="0.3">
      <c r="A180" s="16" t="s">
        <v>429</v>
      </c>
      <c r="B180" s="262"/>
      <c r="C180" s="17" t="s">
        <v>288</v>
      </c>
      <c r="D180" s="17"/>
      <c r="E180" s="17"/>
      <c r="F180" s="17"/>
      <c r="G180" s="17"/>
      <c r="H180" s="17"/>
      <c r="I180" s="17"/>
      <c r="J180" s="17"/>
      <c r="K180" s="17"/>
      <c r="L180" s="17"/>
      <c r="M180" s="17"/>
      <c r="N180" s="17"/>
      <c r="O180" s="17"/>
      <c r="P180" s="17"/>
      <c r="Q180" s="17"/>
      <c r="R180" s="17"/>
    </row>
    <row r="181" spans="1:22" ht="82.5" customHeight="1" x14ac:dyDescent="0.3">
      <c r="A181" s="18" t="s">
        <v>692</v>
      </c>
      <c r="B181" s="262"/>
      <c r="C181" s="122" t="s">
        <v>586</v>
      </c>
      <c r="D181" s="262"/>
      <c r="E181" s="20"/>
      <c r="F181" s="21" t="s">
        <v>406</v>
      </c>
      <c r="G181" s="21" t="s">
        <v>410</v>
      </c>
      <c r="H181" s="262"/>
      <c r="I181" s="262"/>
      <c r="J181" s="21" t="s">
        <v>413</v>
      </c>
      <c r="K181" s="21"/>
      <c r="L181" s="21"/>
      <c r="M181" s="21"/>
      <c r="N181" s="21"/>
      <c r="O181" s="21"/>
      <c r="P181" s="21"/>
      <c r="Q181" s="21"/>
      <c r="R181" s="21"/>
    </row>
    <row r="182" spans="1:22" ht="42.75" customHeight="1" x14ac:dyDescent="0.3">
      <c r="A182" s="262"/>
      <c r="B182" s="262"/>
      <c r="C182" s="262"/>
      <c r="D182" s="262"/>
      <c r="E182" s="262"/>
      <c r="F182" s="262"/>
      <c r="G182" s="21" t="s">
        <v>411</v>
      </c>
      <c r="H182" s="21"/>
      <c r="I182" s="23" t="s">
        <v>412</v>
      </c>
      <c r="J182" s="21"/>
      <c r="K182" s="21"/>
      <c r="L182" s="21"/>
      <c r="M182" s="21"/>
      <c r="N182" s="21"/>
      <c r="O182" s="21"/>
      <c r="P182" s="21"/>
      <c r="Q182" s="21"/>
      <c r="R182" s="21"/>
    </row>
    <row r="183" spans="1:22" ht="31.5" customHeight="1" x14ac:dyDescent="0.3">
      <c r="A183" s="262"/>
      <c r="B183" s="262"/>
      <c r="C183" s="262"/>
      <c r="D183" s="262"/>
      <c r="E183" s="24" t="s">
        <v>407</v>
      </c>
      <c r="F183" s="79">
        <v>2023</v>
      </c>
      <c r="G183" s="26">
        <v>2025</v>
      </c>
      <c r="H183" s="26"/>
      <c r="I183" s="79">
        <v>2027</v>
      </c>
      <c r="J183" s="123" t="s">
        <v>594</v>
      </c>
      <c r="K183" s="123"/>
      <c r="L183" s="123"/>
      <c r="M183" s="123"/>
      <c r="N183" s="123"/>
      <c r="O183" s="123"/>
      <c r="P183" s="123"/>
      <c r="Q183" s="123"/>
      <c r="R183" s="123"/>
    </row>
    <row r="184" spans="1:22" ht="33.75" customHeight="1" x14ac:dyDescent="0.3">
      <c r="A184" s="262"/>
      <c r="B184" s="262"/>
      <c r="C184" s="262"/>
      <c r="D184" s="262"/>
      <c r="E184" s="24" t="s">
        <v>408</v>
      </c>
      <c r="F184" s="79" t="s">
        <v>714</v>
      </c>
      <c r="G184" s="80" t="s">
        <v>715</v>
      </c>
      <c r="H184" s="80"/>
      <c r="I184" s="124" t="s">
        <v>716</v>
      </c>
      <c r="J184" s="123"/>
      <c r="K184" s="123"/>
      <c r="L184" s="123"/>
      <c r="M184" s="123"/>
      <c r="N184" s="123"/>
      <c r="O184" s="123"/>
      <c r="P184" s="123"/>
      <c r="Q184" s="123"/>
      <c r="R184" s="123"/>
    </row>
    <row r="185" spans="1:22" ht="37.5" customHeight="1" x14ac:dyDescent="0.3">
      <c r="A185" s="18" t="s">
        <v>437</v>
      </c>
      <c r="B185" s="262"/>
      <c r="C185" s="19" t="s">
        <v>587</v>
      </c>
      <c r="D185" s="19"/>
      <c r="E185" s="19"/>
      <c r="F185" s="19"/>
      <c r="G185" s="19"/>
      <c r="H185" s="19"/>
      <c r="I185" s="19"/>
      <c r="J185" s="19"/>
      <c r="K185" s="19"/>
      <c r="L185" s="19"/>
      <c r="M185" s="19"/>
      <c r="N185" s="19"/>
      <c r="O185" s="19"/>
      <c r="P185" s="19"/>
      <c r="Q185" s="19"/>
      <c r="R185" s="19"/>
    </row>
    <row r="186" spans="1:22" ht="14.4" x14ac:dyDescent="0.3">
      <c r="A186" s="30" t="s">
        <v>0</v>
      </c>
      <c r="B186" s="30" t="s">
        <v>438</v>
      </c>
      <c r="C186" s="30" t="s">
        <v>0</v>
      </c>
      <c r="D186" s="30" t="s">
        <v>440</v>
      </c>
      <c r="E186" s="30" t="s">
        <v>414</v>
      </c>
      <c r="F186" s="30" t="s">
        <v>441</v>
      </c>
      <c r="G186" s="30" t="s">
        <v>442</v>
      </c>
      <c r="H186" s="30" t="s">
        <v>443</v>
      </c>
      <c r="I186" s="30" t="s">
        <v>444</v>
      </c>
      <c r="J186" s="30" t="s">
        <v>445</v>
      </c>
      <c r="K186" s="262"/>
      <c r="L186" s="262"/>
      <c r="M186" s="262"/>
      <c r="N186" s="262"/>
      <c r="O186" s="31" t="s">
        <v>452</v>
      </c>
      <c r="P186" s="31"/>
      <c r="Q186" s="31"/>
      <c r="R186" s="31"/>
    </row>
    <row r="187" spans="1:22" ht="14.4" x14ac:dyDescent="0.3">
      <c r="A187" s="263"/>
      <c r="B187" s="262"/>
      <c r="C187" s="262"/>
      <c r="D187" s="262"/>
      <c r="E187" s="262"/>
      <c r="F187" s="262"/>
      <c r="G187" s="262"/>
      <c r="H187" s="262"/>
      <c r="I187" s="262"/>
      <c r="J187" s="30" t="s">
        <v>446</v>
      </c>
      <c r="K187" s="262"/>
      <c r="L187" s="30" t="s">
        <v>447</v>
      </c>
      <c r="M187" s="262"/>
      <c r="N187" s="30" t="s">
        <v>451</v>
      </c>
      <c r="O187" s="32">
        <v>2024</v>
      </c>
      <c r="P187" s="33">
        <v>2025</v>
      </c>
      <c r="Q187" s="33">
        <v>2026</v>
      </c>
      <c r="R187" s="33">
        <v>2027</v>
      </c>
    </row>
    <row r="188" spans="1:22" ht="21" customHeight="1" x14ac:dyDescent="0.3">
      <c r="A188" s="263"/>
      <c r="B188" s="262"/>
      <c r="C188" s="262"/>
      <c r="D188" s="262"/>
      <c r="E188" s="262"/>
      <c r="F188" s="262"/>
      <c r="G188" s="262"/>
      <c r="H188" s="262"/>
      <c r="I188" s="262"/>
      <c r="J188" s="34" t="s">
        <v>448</v>
      </c>
      <c r="K188" s="34" t="s">
        <v>449</v>
      </c>
      <c r="L188" s="34" t="s">
        <v>448</v>
      </c>
      <c r="M188" s="34" t="s">
        <v>450</v>
      </c>
      <c r="N188" s="262"/>
      <c r="O188" s="192" t="s">
        <v>448</v>
      </c>
      <c r="P188" s="193" t="s">
        <v>448</v>
      </c>
      <c r="Q188" s="193" t="s">
        <v>448</v>
      </c>
      <c r="R188" s="193" t="s">
        <v>448</v>
      </c>
    </row>
    <row r="189" spans="1:22" ht="43.2" x14ac:dyDescent="0.3">
      <c r="A189" s="135" t="s">
        <v>10</v>
      </c>
      <c r="B189" s="99" t="s">
        <v>588</v>
      </c>
      <c r="C189" s="135" t="s">
        <v>124</v>
      </c>
      <c r="D189" s="49" t="s">
        <v>591</v>
      </c>
      <c r="E189" s="99" t="s">
        <v>350</v>
      </c>
      <c r="F189" s="94" t="s">
        <v>352</v>
      </c>
      <c r="G189" s="127"/>
      <c r="H189" s="94" t="s">
        <v>15</v>
      </c>
      <c r="I189" s="176">
        <f t="shared" ref="I189" si="26">J189+L189+N189</f>
        <v>160970000</v>
      </c>
      <c r="J189" s="176">
        <v>61550000</v>
      </c>
      <c r="K189" s="94" t="s">
        <v>129</v>
      </c>
      <c r="L189" s="192">
        <v>99420000</v>
      </c>
      <c r="M189" s="94" t="s">
        <v>458</v>
      </c>
      <c r="N189" s="127"/>
      <c r="O189" s="192">
        <v>36990000</v>
      </c>
      <c r="P189" s="192">
        <v>39685000</v>
      </c>
      <c r="Q189" s="192">
        <v>39985000</v>
      </c>
      <c r="R189" s="192">
        <f>I189-O189-P189-Q189</f>
        <v>44310000</v>
      </c>
    </row>
    <row r="190" spans="1:22" ht="72" customHeight="1" x14ac:dyDescent="0.3">
      <c r="A190" s="135" t="s">
        <v>125</v>
      </c>
      <c r="B190" s="107" t="s">
        <v>589</v>
      </c>
      <c r="C190" s="135" t="s">
        <v>127</v>
      </c>
      <c r="D190" s="49" t="s">
        <v>592</v>
      </c>
      <c r="E190" s="107" t="s">
        <v>350</v>
      </c>
      <c r="F190" s="41" t="s">
        <v>352</v>
      </c>
      <c r="G190" s="113"/>
      <c r="H190" s="41" t="s">
        <v>15</v>
      </c>
      <c r="I190" s="194">
        <f>J190+L190+N190</f>
        <v>13700000</v>
      </c>
      <c r="J190" s="195">
        <f>2500000+300000</f>
        <v>2800000</v>
      </c>
      <c r="K190" s="100" t="s">
        <v>130</v>
      </c>
      <c r="L190" s="196">
        <f>7400000+3500000</f>
        <v>10900000</v>
      </c>
      <c r="M190" s="94" t="s">
        <v>458</v>
      </c>
      <c r="N190" s="113"/>
      <c r="O190" s="196">
        <f>2450000+3500000+300000</f>
        <v>6250000</v>
      </c>
      <c r="P190" s="192">
        <v>2450000</v>
      </c>
      <c r="Q190" s="192">
        <v>2450000</v>
      </c>
      <c r="R190" s="192">
        <f>I190-O190-P190-Q190</f>
        <v>2550000</v>
      </c>
      <c r="T190" s="197"/>
      <c r="U190" s="197"/>
      <c r="V190" s="197"/>
    </row>
    <row r="191" spans="1:22" ht="74.25" customHeight="1" x14ac:dyDescent="0.3">
      <c r="A191" s="135" t="s">
        <v>126</v>
      </c>
      <c r="B191" s="107" t="s">
        <v>590</v>
      </c>
      <c r="C191" s="135" t="s">
        <v>128</v>
      </c>
      <c r="D191" s="107" t="s">
        <v>593</v>
      </c>
      <c r="E191" s="107" t="s">
        <v>350</v>
      </c>
      <c r="F191" s="41" t="s">
        <v>351</v>
      </c>
      <c r="G191" s="113"/>
      <c r="H191" s="41" t="s">
        <v>139</v>
      </c>
      <c r="I191" s="175">
        <f t="shared" ref="I191" si="27">J191+L191+N191</f>
        <v>3400000</v>
      </c>
      <c r="J191" s="176">
        <v>1000000</v>
      </c>
      <c r="K191" s="41" t="s">
        <v>131</v>
      </c>
      <c r="L191" s="192">
        <v>2400000</v>
      </c>
      <c r="M191" s="94" t="s">
        <v>458</v>
      </c>
      <c r="N191" s="113"/>
      <c r="O191" s="192">
        <v>850000</v>
      </c>
      <c r="P191" s="193">
        <v>850000</v>
      </c>
      <c r="Q191" s="193">
        <v>850000</v>
      </c>
      <c r="R191" s="193">
        <f>I191-O191-P191-Q191</f>
        <v>850000</v>
      </c>
    </row>
    <row r="192" spans="1:22" ht="31.5" customHeight="1" x14ac:dyDescent="0.3">
      <c r="A192" s="16" t="s">
        <v>430</v>
      </c>
      <c r="B192" s="262"/>
      <c r="C192" s="17" t="s">
        <v>289</v>
      </c>
      <c r="D192" s="17"/>
      <c r="E192" s="17"/>
      <c r="F192" s="17"/>
      <c r="G192" s="17"/>
      <c r="H192" s="17"/>
      <c r="I192" s="17"/>
      <c r="J192" s="17"/>
      <c r="K192" s="17"/>
      <c r="L192" s="17"/>
      <c r="M192" s="17"/>
      <c r="N192" s="17"/>
      <c r="O192" s="17"/>
      <c r="P192" s="17"/>
      <c r="Q192" s="17"/>
      <c r="R192" s="17"/>
    </row>
    <row r="193" spans="1:18" ht="25.5" customHeight="1" x14ac:dyDescent="0.3">
      <c r="A193" s="18" t="s">
        <v>436</v>
      </c>
      <c r="B193" s="262"/>
      <c r="C193" s="198" t="s">
        <v>693</v>
      </c>
      <c r="D193" s="274"/>
      <c r="E193" s="20"/>
      <c r="F193" s="21" t="s">
        <v>406</v>
      </c>
      <c r="G193" s="21" t="s">
        <v>410</v>
      </c>
      <c r="H193" s="262"/>
      <c r="I193" s="262"/>
      <c r="J193" s="21" t="s">
        <v>413</v>
      </c>
      <c r="K193" s="21"/>
      <c r="L193" s="21"/>
      <c r="M193" s="21"/>
      <c r="N193" s="21"/>
      <c r="O193" s="21"/>
      <c r="P193" s="21"/>
      <c r="Q193" s="21"/>
      <c r="R193" s="21"/>
    </row>
    <row r="194" spans="1:18" ht="19.5" customHeight="1" x14ac:dyDescent="0.3">
      <c r="A194" s="262"/>
      <c r="B194" s="262"/>
      <c r="C194" s="274"/>
      <c r="D194" s="274"/>
      <c r="E194" s="262"/>
      <c r="F194" s="262"/>
      <c r="G194" s="21" t="s">
        <v>411</v>
      </c>
      <c r="H194" s="21"/>
      <c r="I194" s="23" t="s">
        <v>412</v>
      </c>
      <c r="J194" s="21"/>
      <c r="K194" s="21"/>
      <c r="L194" s="21"/>
      <c r="M194" s="21"/>
      <c r="N194" s="21"/>
      <c r="O194" s="21"/>
      <c r="P194" s="21"/>
      <c r="Q194" s="21"/>
      <c r="R194" s="21"/>
    </row>
    <row r="195" spans="1:18" ht="33" customHeight="1" x14ac:dyDescent="0.3">
      <c r="A195" s="262"/>
      <c r="B195" s="262"/>
      <c r="C195" s="274"/>
      <c r="D195" s="274"/>
      <c r="E195" s="24" t="s">
        <v>407</v>
      </c>
      <c r="F195" s="79">
        <v>2023</v>
      </c>
      <c r="G195" s="26">
        <v>2024</v>
      </c>
      <c r="H195" s="26"/>
      <c r="I195" s="124">
        <v>2024</v>
      </c>
      <c r="J195" s="199" t="s">
        <v>191</v>
      </c>
      <c r="K195" s="199"/>
      <c r="L195" s="199"/>
      <c r="M195" s="199"/>
      <c r="N195" s="199"/>
      <c r="O195" s="199"/>
      <c r="P195" s="199"/>
      <c r="Q195" s="199"/>
      <c r="R195" s="199"/>
    </row>
    <row r="196" spans="1:18" ht="33" customHeight="1" x14ac:dyDescent="0.3">
      <c r="A196" s="262"/>
      <c r="B196" s="262"/>
      <c r="C196" s="274"/>
      <c r="D196" s="274"/>
      <c r="E196" s="24" t="s">
        <v>408</v>
      </c>
      <c r="F196" s="79">
        <v>34</v>
      </c>
      <c r="G196" s="26">
        <v>73</v>
      </c>
      <c r="H196" s="26"/>
      <c r="I196" s="124">
        <v>73</v>
      </c>
      <c r="J196" s="199"/>
      <c r="K196" s="199"/>
      <c r="L196" s="199"/>
      <c r="M196" s="199"/>
      <c r="N196" s="199"/>
      <c r="O196" s="199"/>
      <c r="P196" s="199"/>
      <c r="Q196" s="199"/>
      <c r="R196" s="199"/>
    </row>
    <row r="197" spans="1:18" ht="50.25" customHeight="1" x14ac:dyDescent="0.3">
      <c r="A197" s="18" t="s">
        <v>437</v>
      </c>
      <c r="B197" s="262"/>
      <c r="C197" s="172" t="s">
        <v>694</v>
      </c>
      <c r="D197" s="172"/>
      <c r="E197" s="172"/>
      <c r="F197" s="172"/>
      <c r="G197" s="172"/>
      <c r="H197" s="172"/>
      <c r="I197" s="172"/>
      <c r="J197" s="172"/>
      <c r="K197" s="172"/>
      <c r="L197" s="172"/>
      <c r="M197" s="172"/>
      <c r="N197" s="172"/>
      <c r="O197" s="172"/>
      <c r="P197" s="172"/>
      <c r="Q197" s="172"/>
      <c r="R197" s="172"/>
    </row>
    <row r="198" spans="1:18" ht="14.4" x14ac:dyDescent="0.3">
      <c r="A198" s="30" t="s">
        <v>0</v>
      </c>
      <c r="B198" s="30" t="s">
        <v>438</v>
      </c>
      <c r="C198" s="30" t="s">
        <v>0</v>
      </c>
      <c r="D198" s="30" t="s">
        <v>440</v>
      </c>
      <c r="E198" s="30" t="s">
        <v>414</v>
      </c>
      <c r="F198" s="30" t="s">
        <v>441</v>
      </c>
      <c r="G198" s="30" t="s">
        <v>442</v>
      </c>
      <c r="H198" s="30" t="s">
        <v>443</v>
      </c>
      <c r="I198" s="30" t="s">
        <v>444</v>
      </c>
      <c r="J198" s="30" t="s">
        <v>445</v>
      </c>
      <c r="K198" s="262"/>
      <c r="L198" s="262"/>
      <c r="M198" s="262"/>
      <c r="N198" s="262"/>
      <c r="O198" s="31" t="s">
        <v>452</v>
      </c>
      <c r="P198" s="31"/>
      <c r="Q198" s="31"/>
      <c r="R198" s="31"/>
    </row>
    <row r="199" spans="1:18" ht="14.4" x14ac:dyDescent="0.3">
      <c r="A199" s="263"/>
      <c r="B199" s="262"/>
      <c r="C199" s="262"/>
      <c r="D199" s="262"/>
      <c r="E199" s="262"/>
      <c r="F199" s="262"/>
      <c r="G199" s="262"/>
      <c r="H199" s="262"/>
      <c r="I199" s="262"/>
      <c r="J199" s="30" t="s">
        <v>446</v>
      </c>
      <c r="K199" s="262"/>
      <c r="L199" s="30" t="s">
        <v>447</v>
      </c>
      <c r="M199" s="262"/>
      <c r="N199" s="30" t="s">
        <v>451</v>
      </c>
      <c r="O199" s="32">
        <v>2024</v>
      </c>
      <c r="P199" s="33">
        <v>2025</v>
      </c>
      <c r="Q199" s="33">
        <v>2026</v>
      </c>
      <c r="R199" s="33">
        <v>2027</v>
      </c>
    </row>
    <row r="200" spans="1:18" ht="21" customHeight="1" x14ac:dyDescent="0.3">
      <c r="A200" s="263"/>
      <c r="B200" s="262"/>
      <c r="C200" s="262"/>
      <c r="D200" s="262"/>
      <c r="E200" s="262"/>
      <c r="F200" s="262"/>
      <c r="G200" s="262"/>
      <c r="H200" s="262"/>
      <c r="I200" s="262"/>
      <c r="J200" s="34" t="s">
        <v>448</v>
      </c>
      <c r="K200" s="34" t="s">
        <v>449</v>
      </c>
      <c r="L200" s="34" t="s">
        <v>448</v>
      </c>
      <c r="M200" s="34" t="s">
        <v>450</v>
      </c>
      <c r="N200" s="262"/>
      <c r="O200" s="192" t="s">
        <v>448</v>
      </c>
      <c r="P200" s="193" t="s">
        <v>448</v>
      </c>
      <c r="Q200" s="193" t="s">
        <v>448</v>
      </c>
      <c r="R200" s="193" t="s">
        <v>448</v>
      </c>
    </row>
    <row r="201" spans="1:18" ht="65.25" customHeight="1" x14ac:dyDescent="0.3">
      <c r="A201" s="200" t="s">
        <v>11</v>
      </c>
      <c r="B201" s="40" t="s">
        <v>595</v>
      </c>
      <c r="C201" s="200" t="s">
        <v>98</v>
      </c>
      <c r="D201" s="93" t="s">
        <v>597</v>
      </c>
      <c r="E201" s="201" t="s">
        <v>99</v>
      </c>
      <c r="F201" s="100" t="s">
        <v>347</v>
      </c>
      <c r="G201" s="89"/>
      <c r="H201" s="100" t="s">
        <v>213</v>
      </c>
      <c r="I201" s="44"/>
      <c r="J201" s="50" t="s">
        <v>276</v>
      </c>
      <c r="K201" s="89"/>
      <c r="L201" s="89"/>
      <c r="M201" s="89"/>
      <c r="N201" s="89"/>
      <c r="O201" s="150"/>
      <c r="P201" s="64"/>
      <c r="Q201" s="64"/>
      <c r="R201" s="64"/>
    </row>
    <row r="202" spans="1:18" ht="69.75" customHeight="1" x14ac:dyDescent="0.3">
      <c r="A202" s="200" t="s">
        <v>192</v>
      </c>
      <c r="B202" s="40" t="s">
        <v>596</v>
      </c>
      <c r="C202" s="200" t="s">
        <v>193</v>
      </c>
      <c r="D202" s="93" t="s">
        <v>598</v>
      </c>
      <c r="E202" s="201" t="s">
        <v>194</v>
      </c>
      <c r="F202" s="100" t="s">
        <v>347</v>
      </c>
      <c r="G202" s="89" t="s">
        <v>348</v>
      </c>
      <c r="H202" s="100" t="s">
        <v>213</v>
      </c>
      <c r="I202" s="44"/>
      <c r="J202" s="50" t="s">
        <v>276</v>
      </c>
      <c r="K202" s="89"/>
      <c r="L202" s="89"/>
      <c r="M202" s="89"/>
      <c r="N202" s="89"/>
      <c r="O202" s="150"/>
      <c r="P202" s="64"/>
      <c r="Q202" s="64"/>
      <c r="R202" s="64"/>
    </row>
    <row r="203" spans="1:18" ht="59.25" customHeight="1" x14ac:dyDescent="0.3">
      <c r="A203" s="200" t="s">
        <v>195</v>
      </c>
      <c r="B203" s="40" t="s">
        <v>695</v>
      </c>
      <c r="C203" s="200" t="s">
        <v>196</v>
      </c>
      <c r="D203" s="93" t="s">
        <v>599</v>
      </c>
      <c r="E203" s="201" t="s">
        <v>99</v>
      </c>
      <c r="F203" s="100" t="s">
        <v>347</v>
      </c>
      <c r="G203" s="89" t="s">
        <v>349</v>
      </c>
      <c r="H203" s="100" t="s">
        <v>213</v>
      </c>
      <c r="I203" s="44"/>
      <c r="J203" s="50" t="s">
        <v>276</v>
      </c>
      <c r="K203" s="89"/>
      <c r="L203" s="89"/>
      <c r="M203" s="89"/>
      <c r="N203" s="89"/>
      <c r="O203" s="150"/>
      <c r="P203" s="64"/>
      <c r="Q203" s="64"/>
      <c r="R203" s="64"/>
    </row>
    <row r="204" spans="1:18" ht="33.75" customHeight="1" x14ac:dyDescent="0.3">
      <c r="A204" s="16" t="s">
        <v>431</v>
      </c>
      <c r="B204" s="262"/>
      <c r="C204" s="17" t="s">
        <v>290</v>
      </c>
      <c r="D204" s="17"/>
      <c r="E204" s="17"/>
      <c r="F204" s="17"/>
      <c r="G204" s="17"/>
      <c r="H204" s="17"/>
      <c r="I204" s="17"/>
      <c r="J204" s="17"/>
      <c r="K204" s="17"/>
      <c r="L204" s="17"/>
      <c r="M204" s="17"/>
      <c r="N204" s="17"/>
      <c r="O204" s="17"/>
      <c r="P204" s="17"/>
      <c r="Q204" s="17"/>
      <c r="R204" s="17"/>
    </row>
    <row r="205" spans="1:18" ht="33" customHeight="1" x14ac:dyDescent="0.3">
      <c r="A205" s="18" t="s">
        <v>696</v>
      </c>
      <c r="B205" s="262"/>
      <c r="C205" s="122" t="s">
        <v>600</v>
      </c>
      <c r="D205" s="262"/>
      <c r="E205" s="20"/>
      <c r="F205" s="21" t="s">
        <v>406</v>
      </c>
      <c r="G205" s="21" t="s">
        <v>410</v>
      </c>
      <c r="H205" s="262"/>
      <c r="I205" s="262"/>
      <c r="J205" s="21" t="s">
        <v>413</v>
      </c>
      <c r="K205" s="21"/>
      <c r="L205" s="21"/>
      <c r="M205" s="21"/>
      <c r="N205" s="21"/>
      <c r="O205" s="21"/>
      <c r="P205" s="21"/>
      <c r="Q205" s="21"/>
      <c r="R205" s="21"/>
    </row>
    <row r="206" spans="1:18" ht="33.75" customHeight="1" x14ac:dyDescent="0.3">
      <c r="A206" s="262"/>
      <c r="B206" s="262"/>
      <c r="C206" s="262"/>
      <c r="D206" s="262"/>
      <c r="E206" s="262"/>
      <c r="F206" s="262"/>
      <c r="G206" s="21" t="s">
        <v>411</v>
      </c>
      <c r="H206" s="21"/>
      <c r="I206" s="23" t="s">
        <v>412</v>
      </c>
      <c r="J206" s="21"/>
      <c r="K206" s="21"/>
      <c r="L206" s="21"/>
      <c r="M206" s="21"/>
      <c r="N206" s="21"/>
      <c r="O206" s="21"/>
      <c r="P206" s="21"/>
      <c r="Q206" s="21"/>
      <c r="R206" s="21"/>
    </row>
    <row r="207" spans="1:18" ht="33.75" customHeight="1" x14ac:dyDescent="0.3">
      <c r="A207" s="262"/>
      <c r="B207" s="262"/>
      <c r="C207" s="262"/>
      <c r="D207" s="262"/>
      <c r="E207" s="24" t="s">
        <v>407</v>
      </c>
      <c r="F207" s="202">
        <v>2023</v>
      </c>
      <c r="G207" s="203">
        <v>2025</v>
      </c>
      <c r="H207" s="203"/>
      <c r="I207" s="202">
        <v>2027</v>
      </c>
      <c r="J207" s="203" t="s">
        <v>718</v>
      </c>
      <c r="K207" s="204"/>
      <c r="L207" s="204"/>
      <c r="M207" s="204"/>
      <c r="N207" s="204"/>
      <c r="O207" s="204"/>
      <c r="P207" s="204"/>
      <c r="Q207" s="204"/>
      <c r="R207" s="204"/>
    </row>
    <row r="208" spans="1:18" ht="33.75" customHeight="1" x14ac:dyDescent="0.3">
      <c r="A208" s="262"/>
      <c r="B208" s="262"/>
      <c r="C208" s="262"/>
      <c r="D208" s="262"/>
      <c r="E208" s="24" t="s">
        <v>408</v>
      </c>
      <c r="F208" s="205">
        <v>0</v>
      </c>
      <c r="G208" s="206">
        <v>7040</v>
      </c>
      <c r="H208" s="206"/>
      <c r="I208" s="205">
        <v>7550</v>
      </c>
      <c r="J208" s="204"/>
      <c r="K208" s="204"/>
      <c r="L208" s="204"/>
      <c r="M208" s="204"/>
      <c r="N208" s="204"/>
      <c r="O208" s="204"/>
      <c r="P208" s="204"/>
      <c r="Q208" s="204"/>
      <c r="R208" s="204"/>
    </row>
    <row r="209" spans="1:18" ht="37.5" customHeight="1" x14ac:dyDescent="0.3">
      <c r="A209" s="18" t="s">
        <v>437</v>
      </c>
      <c r="B209" s="262"/>
      <c r="C209" s="19" t="s">
        <v>601</v>
      </c>
      <c r="D209" s="19"/>
      <c r="E209" s="19"/>
      <c r="F209" s="19"/>
      <c r="G209" s="19"/>
      <c r="H209" s="19"/>
      <c r="I209" s="19"/>
      <c r="J209" s="19"/>
      <c r="K209" s="19"/>
      <c r="L209" s="19"/>
      <c r="M209" s="19"/>
      <c r="N209" s="19"/>
      <c r="O209" s="19"/>
      <c r="P209" s="19"/>
      <c r="Q209" s="19"/>
      <c r="R209" s="19"/>
    </row>
    <row r="210" spans="1:18" ht="14.4" x14ac:dyDescent="0.3">
      <c r="A210" s="30" t="s">
        <v>0</v>
      </c>
      <c r="B210" s="30" t="s">
        <v>438</v>
      </c>
      <c r="C210" s="30" t="s">
        <v>0</v>
      </c>
      <c r="D210" s="30" t="s">
        <v>440</v>
      </c>
      <c r="E210" s="30" t="s">
        <v>414</v>
      </c>
      <c r="F210" s="30" t="s">
        <v>441</v>
      </c>
      <c r="G210" s="30" t="s">
        <v>442</v>
      </c>
      <c r="H210" s="30" t="s">
        <v>443</v>
      </c>
      <c r="I210" s="30" t="s">
        <v>444</v>
      </c>
      <c r="J210" s="30" t="s">
        <v>445</v>
      </c>
      <c r="K210" s="262"/>
      <c r="L210" s="262"/>
      <c r="M210" s="262"/>
      <c r="N210" s="262"/>
      <c r="O210" s="31" t="s">
        <v>452</v>
      </c>
      <c r="P210" s="31"/>
      <c r="Q210" s="31"/>
      <c r="R210" s="31"/>
    </row>
    <row r="211" spans="1:18" ht="14.4" x14ac:dyDescent="0.3">
      <c r="A211" s="263"/>
      <c r="B211" s="262"/>
      <c r="C211" s="262"/>
      <c r="D211" s="262"/>
      <c r="E211" s="262"/>
      <c r="F211" s="262"/>
      <c r="G211" s="262"/>
      <c r="H211" s="262"/>
      <c r="I211" s="262"/>
      <c r="J211" s="30" t="s">
        <v>446</v>
      </c>
      <c r="K211" s="262"/>
      <c r="L211" s="30" t="s">
        <v>447</v>
      </c>
      <c r="M211" s="262"/>
      <c r="N211" s="30" t="s">
        <v>451</v>
      </c>
      <c r="O211" s="32">
        <v>2024</v>
      </c>
      <c r="P211" s="33">
        <v>2025</v>
      </c>
      <c r="Q211" s="33">
        <v>2026</v>
      </c>
      <c r="R211" s="33">
        <v>2027</v>
      </c>
    </row>
    <row r="212" spans="1:18" ht="20.25" customHeight="1" x14ac:dyDescent="0.3">
      <c r="A212" s="263"/>
      <c r="B212" s="262"/>
      <c r="C212" s="262"/>
      <c r="D212" s="262"/>
      <c r="E212" s="262"/>
      <c r="F212" s="262"/>
      <c r="G212" s="262"/>
      <c r="H212" s="262"/>
      <c r="I212" s="262"/>
      <c r="J212" s="34" t="s">
        <v>448</v>
      </c>
      <c r="K212" s="34" t="s">
        <v>449</v>
      </c>
      <c r="L212" s="34" t="s">
        <v>448</v>
      </c>
      <c r="M212" s="34" t="s">
        <v>450</v>
      </c>
      <c r="N212" s="262"/>
      <c r="O212" s="146" t="s">
        <v>448</v>
      </c>
      <c r="P212" s="102" t="s">
        <v>448</v>
      </c>
      <c r="Q212" s="102" t="s">
        <v>448</v>
      </c>
      <c r="R212" s="102" t="s">
        <v>448</v>
      </c>
    </row>
    <row r="213" spans="1:18" ht="69" customHeight="1" x14ac:dyDescent="0.3">
      <c r="A213" s="135" t="s">
        <v>12</v>
      </c>
      <c r="B213" s="89" t="s">
        <v>602</v>
      </c>
      <c r="C213" s="135" t="s">
        <v>110</v>
      </c>
      <c r="D213" s="73" t="s">
        <v>604</v>
      </c>
      <c r="E213" s="94" t="s">
        <v>333</v>
      </c>
      <c r="F213" s="94" t="s">
        <v>346</v>
      </c>
      <c r="G213" s="127"/>
      <c r="H213" s="94" t="s">
        <v>140</v>
      </c>
      <c r="I213" s="175">
        <f t="shared" ref="I213" si="28">J213+L213+N213</f>
        <v>2600000</v>
      </c>
      <c r="J213" s="176">
        <v>2600000</v>
      </c>
      <c r="K213" s="94" t="s">
        <v>112</v>
      </c>
      <c r="L213" s="94"/>
      <c r="M213" s="94"/>
      <c r="N213" s="113"/>
      <c r="O213" s="91">
        <v>800000</v>
      </c>
      <c r="P213" s="96">
        <v>600000</v>
      </c>
      <c r="Q213" s="96">
        <v>600000</v>
      </c>
      <c r="R213" s="96">
        <f>I213-O213-P213-Q213</f>
        <v>600000</v>
      </c>
    </row>
    <row r="214" spans="1:18" ht="63.75" customHeight="1" x14ac:dyDescent="0.3">
      <c r="A214" s="135" t="s">
        <v>109</v>
      </c>
      <c r="B214" s="89" t="s">
        <v>697</v>
      </c>
      <c r="C214" s="135" t="s">
        <v>111</v>
      </c>
      <c r="D214" s="73" t="s">
        <v>698</v>
      </c>
      <c r="E214" s="94" t="s">
        <v>333</v>
      </c>
      <c r="F214" s="94" t="s">
        <v>346</v>
      </c>
      <c r="G214" s="127"/>
      <c r="H214" s="207" t="s">
        <v>140</v>
      </c>
      <c r="I214" s="208">
        <f>J214+L214+N214</f>
        <v>7860000</v>
      </c>
      <c r="J214" s="208">
        <v>7860000</v>
      </c>
      <c r="K214" s="207" t="s">
        <v>113</v>
      </c>
      <c r="L214" s="207"/>
      <c r="M214" s="207"/>
      <c r="N214" s="209"/>
      <c r="O214" s="210">
        <v>1770000</v>
      </c>
      <c r="P214" s="208">
        <v>2030000</v>
      </c>
      <c r="Q214" s="208">
        <v>2030000</v>
      </c>
      <c r="R214" s="208">
        <f>I214-O214-P214-Q214</f>
        <v>2030000</v>
      </c>
    </row>
    <row r="215" spans="1:18" ht="68.25" customHeight="1" x14ac:dyDescent="0.3">
      <c r="A215" s="173" t="s">
        <v>189</v>
      </c>
      <c r="B215" s="73" t="s">
        <v>606</v>
      </c>
      <c r="C215" s="173" t="s">
        <v>190</v>
      </c>
      <c r="D215" s="73" t="s">
        <v>605</v>
      </c>
      <c r="E215" s="74" t="s">
        <v>333</v>
      </c>
      <c r="F215" s="74" t="s">
        <v>346</v>
      </c>
      <c r="G215" s="127"/>
      <c r="H215" s="207"/>
      <c r="I215" s="208"/>
      <c r="J215" s="211"/>
      <c r="K215" s="207"/>
      <c r="L215" s="207"/>
      <c r="M215" s="207"/>
      <c r="N215" s="209"/>
      <c r="O215" s="212"/>
      <c r="P215" s="211"/>
      <c r="Q215" s="211"/>
      <c r="R215" s="211"/>
    </row>
    <row r="216" spans="1:18" ht="60" customHeight="1" x14ac:dyDescent="0.3">
      <c r="A216" s="135" t="s">
        <v>200</v>
      </c>
      <c r="B216" s="213" t="s">
        <v>603</v>
      </c>
      <c r="C216" s="135" t="s">
        <v>201</v>
      </c>
      <c r="D216" s="213" t="s">
        <v>607</v>
      </c>
      <c r="E216" s="94" t="s">
        <v>333</v>
      </c>
      <c r="F216" s="94" t="s">
        <v>346</v>
      </c>
      <c r="G216" s="127"/>
      <c r="H216" s="207"/>
      <c r="I216" s="208"/>
      <c r="J216" s="211"/>
      <c r="K216" s="207"/>
      <c r="L216" s="207"/>
      <c r="M216" s="207"/>
      <c r="N216" s="209"/>
      <c r="O216" s="212"/>
      <c r="P216" s="211"/>
      <c r="Q216" s="211"/>
      <c r="R216" s="211"/>
    </row>
    <row r="217" spans="1:18" ht="39" customHeight="1" x14ac:dyDescent="0.3">
      <c r="A217" s="1" t="s">
        <v>608</v>
      </c>
      <c r="B217" s="262"/>
      <c r="C217" s="2" t="s">
        <v>291</v>
      </c>
      <c r="D217" s="262"/>
      <c r="E217" s="262"/>
      <c r="F217" s="262"/>
      <c r="G217" s="262"/>
      <c r="H217" s="1" t="s">
        <v>409</v>
      </c>
      <c r="I217" s="262"/>
      <c r="J217" s="214" t="s">
        <v>5</v>
      </c>
      <c r="K217" s="214"/>
      <c r="L217" s="214"/>
      <c r="M217" s="214"/>
      <c r="N217" s="214"/>
      <c r="O217" s="214"/>
      <c r="P217" s="214"/>
      <c r="Q217" s="214"/>
      <c r="R217" s="214"/>
    </row>
    <row r="218" spans="1:18" ht="27.75" customHeight="1" x14ac:dyDescent="0.3">
      <c r="A218" s="4" t="s">
        <v>419</v>
      </c>
      <c r="B218" s="262"/>
      <c r="C218" s="215" t="s">
        <v>609</v>
      </c>
      <c r="D218" s="283"/>
      <c r="E218" s="6"/>
      <c r="F218" s="178" t="s">
        <v>406</v>
      </c>
      <c r="G218" s="178" t="s">
        <v>410</v>
      </c>
      <c r="H218" s="262"/>
      <c r="I218" s="262"/>
      <c r="J218" s="179" t="s">
        <v>413</v>
      </c>
      <c r="K218" s="179"/>
      <c r="L218" s="179"/>
      <c r="M218" s="179"/>
      <c r="N218" s="179"/>
      <c r="O218" s="179"/>
      <c r="P218" s="179"/>
      <c r="Q218" s="179"/>
      <c r="R218" s="179"/>
    </row>
    <row r="219" spans="1:18" ht="38.25" customHeight="1" x14ac:dyDescent="0.3">
      <c r="A219" s="262"/>
      <c r="B219" s="262"/>
      <c r="C219" s="283"/>
      <c r="D219" s="283"/>
      <c r="E219" s="262"/>
      <c r="F219" s="262"/>
      <c r="G219" s="180" t="s">
        <v>411</v>
      </c>
      <c r="H219" s="178" t="s">
        <v>412</v>
      </c>
      <c r="I219" s="262"/>
      <c r="J219" s="179"/>
      <c r="K219" s="179"/>
      <c r="L219" s="179"/>
      <c r="M219" s="179"/>
      <c r="N219" s="179"/>
      <c r="O219" s="179"/>
      <c r="P219" s="179"/>
      <c r="Q219" s="179"/>
      <c r="R219" s="179"/>
    </row>
    <row r="220" spans="1:18" ht="42.75" customHeight="1" x14ac:dyDescent="0.3">
      <c r="A220" s="262"/>
      <c r="B220" s="262"/>
      <c r="C220" s="283"/>
      <c r="D220" s="283"/>
      <c r="E220" s="181" t="s">
        <v>407</v>
      </c>
      <c r="F220" s="11">
        <v>2023</v>
      </c>
      <c r="G220" s="11">
        <v>2025</v>
      </c>
      <c r="H220" s="12">
        <v>2027</v>
      </c>
      <c r="I220" s="262"/>
      <c r="J220" s="216" t="s">
        <v>717</v>
      </c>
      <c r="K220" s="216"/>
      <c r="L220" s="216"/>
      <c r="M220" s="216"/>
      <c r="N220" s="216"/>
      <c r="O220" s="216"/>
      <c r="P220" s="216"/>
      <c r="Q220" s="216"/>
      <c r="R220" s="216"/>
    </row>
    <row r="221" spans="1:18" ht="74.25" customHeight="1" x14ac:dyDescent="0.3">
      <c r="A221" s="262"/>
      <c r="B221" s="262"/>
      <c r="C221" s="283"/>
      <c r="D221" s="283"/>
      <c r="E221" s="181" t="s">
        <v>408</v>
      </c>
      <c r="F221" s="217">
        <v>0.13</v>
      </c>
      <c r="G221" s="218">
        <v>0.122</v>
      </c>
      <c r="H221" s="219">
        <v>0.1</v>
      </c>
      <c r="I221" s="262"/>
      <c r="J221" s="216"/>
      <c r="K221" s="216"/>
      <c r="L221" s="216"/>
      <c r="M221" s="216"/>
      <c r="N221" s="216"/>
      <c r="O221" s="216"/>
      <c r="P221" s="216"/>
      <c r="Q221" s="216"/>
      <c r="R221" s="216"/>
    </row>
    <row r="222" spans="1:18" ht="48" customHeight="1" x14ac:dyDescent="0.3">
      <c r="A222" s="16" t="s">
        <v>432</v>
      </c>
      <c r="B222" s="262"/>
      <c r="C222" s="17" t="s">
        <v>292</v>
      </c>
      <c r="D222" s="17"/>
      <c r="E222" s="17"/>
      <c r="F222" s="17"/>
      <c r="G222" s="17"/>
      <c r="H222" s="17"/>
      <c r="I222" s="17"/>
      <c r="J222" s="17"/>
      <c r="K222" s="17"/>
      <c r="L222" s="17"/>
      <c r="M222" s="17"/>
      <c r="N222" s="17"/>
      <c r="O222" s="17"/>
      <c r="P222" s="17"/>
      <c r="Q222" s="17"/>
      <c r="R222" s="17"/>
    </row>
    <row r="223" spans="1:18" ht="27.75" customHeight="1" x14ac:dyDescent="0.3">
      <c r="A223" s="18" t="s">
        <v>699</v>
      </c>
      <c r="B223" s="262"/>
      <c r="C223" s="122" t="s">
        <v>610</v>
      </c>
      <c r="D223" s="262"/>
      <c r="E223" s="20"/>
      <c r="F223" s="21" t="s">
        <v>406</v>
      </c>
      <c r="G223" s="21" t="s">
        <v>410</v>
      </c>
      <c r="H223" s="262"/>
      <c r="I223" s="262"/>
      <c r="J223" s="22" t="s">
        <v>413</v>
      </c>
      <c r="K223" s="22"/>
      <c r="L223" s="22"/>
      <c r="M223" s="22"/>
      <c r="N223" s="22"/>
      <c r="O223" s="22"/>
      <c r="P223" s="22"/>
      <c r="Q223" s="22"/>
      <c r="R223" s="22"/>
    </row>
    <row r="224" spans="1:18" ht="22.5" customHeight="1" x14ac:dyDescent="0.3">
      <c r="A224" s="262"/>
      <c r="B224" s="262"/>
      <c r="C224" s="262"/>
      <c r="D224" s="262"/>
      <c r="E224" s="262"/>
      <c r="F224" s="262"/>
      <c r="G224" s="21" t="s">
        <v>411</v>
      </c>
      <c r="H224" s="21"/>
      <c r="I224" s="23" t="s">
        <v>412</v>
      </c>
      <c r="J224" s="22"/>
      <c r="K224" s="22"/>
      <c r="L224" s="22"/>
      <c r="M224" s="22"/>
      <c r="N224" s="22"/>
      <c r="O224" s="22"/>
      <c r="P224" s="22"/>
      <c r="Q224" s="22"/>
      <c r="R224" s="22"/>
    </row>
    <row r="225" spans="1:18" ht="33.75" customHeight="1" x14ac:dyDescent="0.3">
      <c r="A225" s="262"/>
      <c r="B225" s="262"/>
      <c r="C225" s="262"/>
      <c r="D225" s="262"/>
      <c r="E225" s="24" t="s">
        <v>407</v>
      </c>
      <c r="F225" s="25">
        <v>2023</v>
      </c>
      <c r="G225" s="26">
        <v>2025</v>
      </c>
      <c r="H225" s="26"/>
      <c r="I225" s="25">
        <v>2027</v>
      </c>
      <c r="J225" s="220" t="s">
        <v>99</v>
      </c>
      <c r="K225" s="26"/>
      <c r="L225" s="26"/>
      <c r="M225" s="26"/>
      <c r="N225" s="26"/>
      <c r="O225" s="26"/>
      <c r="P225" s="26"/>
      <c r="Q225" s="26"/>
      <c r="R225" s="26"/>
    </row>
    <row r="226" spans="1:18" ht="33.75" customHeight="1" x14ac:dyDescent="0.3">
      <c r="A226" s="262"/>
      <c r="B226" s="262"/>
      <c r="C226" s="262"/>
      <c r="D226" s="262"/>
      <c r="E226" s="24" t="s">
        <v>408</v>
      </c>
      <c r="F226" s="25">
        <v>136</v>
      </c>
      <c r="G226" s="26">
        <v>153</v>
      </c>
      <c r="H226" s="26"/>
      <c r="I226" s="25">
        <v>200</v>
      </c>
      <c r="J226" s="26"/>
      <c r="K226" s="26"/>
      <c r="L226" s="26"/>
      <c r="M226" s="26"/>
      <c r="N226" s="26"/>
      <c r="O226" s="26"/>
      <c r="P226" s="26"/>
      <c r="Q226" s="26"/>
      <c r="R226" s="26"/>
    </row>
    <row r="227" spans="1:18" ht="47.25" customHeight="1" x14ac:dyDescent="0.3">
      <c r="A227" s="18" t="s">
        <v>437</v>
      </c>
      <c r="B227" s="262"/>
      <c r="C227" s="221" t="s">
        <v>700</v>
      </c>
      <c r="D227" s="221"/>
      <c r="E227" s="221"/>
      <c r="F227" s="221"/>
      <c r="G227" s="221"/>
      <c r="H227" s="221"/>
      <c r="I227" s="221"/>
      <c r="J227" s="221"/>
      <c r="K227" s="221"/>
      <c r="L227" s="221"/>
      <c r="M227" s="221"/>
      <c r="N227" s="221"/>
      <c r="O227" s="221"/>
      <c r="P227" s="221"/>
      <c r="Q227" s="221"/>
      <c r="R227" s="221"/>
    </row>
    <row r="228" spans="1:18" ht="14.4" x14ac:dyDescent="0.3">
      <c r="A228" s="30" t="s">
        <v>0</v>
      </c>
      <c r="B228" s="30" t="s">
        <v>438</v>
      </c>
      <c r="C228" s="30" t="s">
        <v>0</v>
      </c>
      <c r="D228" s="30" t="s">
        <v>440</v>
      </c>
      <c r="E228" s="30" t="s">
        <v>414</v>
      </c>
      <c r="F228" s="30" t="s">
        <v>441</v>
      </c>
      <c r="G228" s="30" t="s">
        <v>442</v>
      </c>
      <c r="H228" s="30" t="s">
        <v>443</v>
      </c>
      <c r="I228" s="30" t="s">
        <v>444</v>
      </c>
      <c r="J228" s="30" t="s">
        <v>445</v>
      </c>
      <c r="K228" s="262"/>
      <c r="L228" s="262"/>
      <c r="M228" s="262"/>
      <c r="N228" s="262"/>
      <c r="O228" s="31" t="s">
        <v>452</v>
      </c>
      <c r="P228" s="31"/>
      <c r="Q228" s="31"/>
      <c r="R228" s="31"/>
    </row>
    <row r="229" spans="1:18" ht="14.4" x14ac:dyDescent="0.3">
      <c r="A229" s="263"/>
      <c r="B229" s="262"/>
      <c r="C229" s="262"/>
      <c r="D229" s="262"/>
      <c r="E229" s="262"/>
      <c r="F229" s="262"/>
      <c r="G229" s="262"/>
      <c r="H229" s="262"/>
      <c r="I229" s="262"/>
      <c r="J229" s="30" t="s">
        <v>446</v>
      </c>
      <c r="K229" s="262"/>
      <c r="L229" s="30" t="s">
        <v>447</v>
      </c>
      <c r="M229" s="262"/>
      <c r="N229" s="30" t="s">
        <v>451</v>
      </c>
      <c r="O229" s="32">
        <v>2024</v>
      </c>
      <c r="P229" s="33">
        <v>2025</v>
      </c>
      <c r="Q229" s="33">
        <v>2026</v>
      </c>
      <c r="R229" s="33">
        <v>2027</v>
      </c>
    </row>
    <row r="230" spans="1:18" ht="16.5" customHeight="1" x14ac:dyDescent="0.3">
      <c r="A230" s="263"/>
      <c r="B230" s="262"/>
      <c r="C230" s="262"/>
      <c r="D230" s="262"/>
      <c r="E230" s="262"/>
      <c r="F230" s="262"/>
      <c r="G230" s="262"/>
      <c r="H230" s="262"/>
      <c r="I230" s="262"/>
      <c r="J230" s="34" t="s">
        <v>448</v>
      </c>
      <c r="K230" s="34" t="s">
        <v>449</v>
      </c>
      <c r="L230" s="34" t="s">
        <v>448</v>
      </c>
      <c r="M230" s="34" t="s">
        <v>450</v>
      </c>
      <c r="N230" s="262"/>
      <c r="O230" s="94" t="s">
        <v>448</v>
      </c>
      <c r="P230" s="41" t="s">
        <v>448</v>
      </c>
      <c r="Q230" s="41" t="s">
        <v>448</v>
      </c>
      <c r="R230" s="41" t="s">
        <v>448</v>
      </c>
    </row>
    <row r="231" spans="1:18" ht="96" customHeight="1" x14ac:dyDescent="0.3">
      <c r="A231" s="135" t="s">
        <v>13</v>
      </c>
      <c r="B231" s="133" t="s">
        <v>611</v>
      </c>
      <c r="C231" s="135" t="s">
        <v>136</v>
      </c>
      <c r="D231" s="93" t="s">
        <v>612</v>
      </c>
      <c r="E231" s="41" t="s">
        <v>344</v>
      </c>
      <c r="F231" s="41" t="s">
        <v>345</v>
      </c>
      <c r="G231" s="113"/>
      <c r="H231" s="41" t="s">
        <v>15</v>
      </c>
      <c r="I231" s="44"/>
      <c r="J231" s="41" t="s">
        <v>276</v>
      </c>
      <c r="K231" s="113"/>
      <c r="L231" s="113"/>
      <c r="M231" s="113"/>
      <c r="N231" s="113"/>
      <c r="O231" s="150"/>
      <c r="P231" s="44"/>
      <c r="Q231" s="44"/>
      <c r="R231" s="44"/>
    </row>
    <row r="232" spans="1:18" ht="33.75" customHeight="1" x14ac:dyDescent="0.3">
      <c r="A232" s="16" t="s">
        <v>433</v>
      </c>
      <c r="B232" s="262"/>
      <c r="C232" s="17" t="s">
        <v>293</v>
      </c>
      <c r="D232" s="17"/>
      <c r="E232" s="17"/>
      <c r="F232" s="17"/>
      <c r="G232" s="17"/>
      <c r="H232" s="17"/>
      <c r="I232" s="17"/>
      <c r="J232" s="17"/>
      <c r="K232" s="17"/>
      <c r="L232" s="17"/>
      <c r="M232" s="17"/>
      <c r="N232" s="17"/>
      <c r="O232" s="17"/>
      <c r="P232" s="17"/>
      <c r="Q232" s="17"/>
      <c r="R232" s="17"/>
    </row>
    <row r="233" spans="1:18" ht="33.75" customHeight="1" x14ac:dyDescent="0.3">
      <c r="A233" s="18" t="s">
        <v>701</v>
      </c>
      <c r="B233" s="262"/>
      <c r="C233" s="122" t="s">
        <v>613</v>
      </c>
      <c r="D233" s="262"/>
      <c r="E233" s="20"/>
      <c r="F233" s="21" t="s">
        <v>406</v>
      </c>
      <c r="G233" s="21" t="s">
        <v>410</v>
      </c>
      <c r="H233" s="262"/>
      <c r="I233" s="262"/>
      <c r="J233" s="21" t="s">
        <v>413</v>
      </c>
      <c r="K233" s="21"/>
      <c r="L233" s="21"/>
      <c r="M233" s="21"/>
      <c r="N233" s="21"/>
      <c r="O233" s="21"/>
      <c r="P233" s="21"/>
      <c r="Q233" s="21"/>
      <c r="R233" s="21"/>
    </row>
    <row r="234" spans="1:18" ht="33.75" customHeight="1" x14ac:dyDescent="0.3">
      <c r="A234" s="262"/>
      <c r="B234" s="262"/>
      <c r="C234" s="262"/>
      <c r="D234" s="262"/>
      <c r="E234" s="262"/>
      <c r="F234" s="262"/>
      <c r="G234" s="21" t="s">
        <v>411</v>
      </c>
      <c r="H234" s="21"/>
      <c r="I234" s="23" t="s">
        <v>412</v>
      </c>
      <c r="J234" s="21"/>
      <c r="K234" s="21"/>
      <c r="L234" s="21"/>
      <c r="M234" s="21"/>
      <c r="N234" s="21"/>
      <c r="O234" s="21"/>
      <c r="P234" s="21"/>
      <c r="Q234" s="21"/>
      <c r="R234" s="21"/>
    </row>
    <row r="235" spans="1:18" ht="46.5" customHeight="1" x14ac:dyDescent="0.3">
      <c r="A235" s="262"/>
      <c r="B235" s="262"/>
      <c r="C235" s="262"/>
      <c r="D235" s="262"/>
      <c r="E235" s="24" t="s">
        <v>407</v>
      </c>
      <c r="F235" s="222">
        <v>2023</v>
      </c>
      <c r="G235" s="80">
        <v>2025</v>
      </c>
      <c r="H235" s="80"/>
      <c r="I235" s="222">
        <v>2027</v>
      </c>
      <c r="J235" s="123" t="s">
        <v>615</v>
      </c>
      <c r="K235" s="123"/>
      <c r="L235" s="123"/>
      <c r="M235" s="123"/>
      <c r="N235" s="123"/>
      <c r="O235" s="123"/>
      <c r="P235" s="123"/>
      <c r="Q235" s="123"/>
      <c r="R235" s="123"/>
    </row>
    <row r="236" spans="1:18" ht="29.25" customHeight="1" x14ac:dyDescent="0.3">
      <c r="A236" s="262"/>
      <c r="B236" s="262"/>
      <c r="C236" s="262"/>
      <c r="D236" s="262"/>
      <c r="E236" s="24" t="s">
        <v>408</v>
      </c>
      <c r="F236" s="82" t="s">
        <v>256</v>
      </c>
      <c r="G236" s="223" t="s">
        <v>255</v>
      </c>
      <c r="H236" s="223"/>
      <c r="I236" s="224" t="s">
        <v>254</v>
      </c>
      <c r="J236" s="123"/>
      <c r="K236" s="123"/>
      <c r="L236" s="123"/>
      <c r="M236" s="123"/>
      <c r="N236" s="123"/>
      <c r="O236" s="123"/>
      <c r="P236" s="123"/>
      <c r="Q236" s="123"/>
      <c r="R236" s="123"/>
    </row>
    <row r="237" spans="1:18" ht="33.75" customHeight="1" x14ac:dyDescent="0.3">
      <c r="A237" s="18" t="s">
        <v>702</v>
      </c>
      <c r="B237" s="262"/>
      <c r="C237" s="122" t="s">
        <v>614</v>
      </c>
      <c r="D237" s="262"/>
      <c r="E237" s="20"/>
      <c r="F237" s="21" t="s">
        <v>406</v>
      </c>
      <c r="G237" s="21" t="s">
        <v>410</v>
      </c>
      <c r="H237" s="262"/>
      <c r="I237" s="262"/>
      <c r="J237" s="21" t="s">
        <v>413</v>
      </c>
      <c r="K237" s="21"/>
      <c r="L237" s="21"/>
      <c r="M237" s="21"/>
      <c r="N237" s="21"/>
      <c r="O237" s="21"/>
      <c r="P237" s="21"/>
      <c r="Q237" s="21"/>
      <c r="R237" s="21"/>
    </row>
    <row r="238" spans="1:18" ht="33.75" customHeight="1" x14ac:dyDescent="0.3">
      <c r="A238" s="262"/>
      <c r="B238" s="262"/>
      <c r="C238" s="262"/>
      <c r="D238" s="262"/>
      <c r="E238" s="262"/>
      <c r="F238" s="262"/>
      <c r="G238" s="21" t="s">
        <v>411</v>
      </c>
      <c r="H238" s="21"/>
      <c r="I238" s="23" t="s">
        <v>412</v>
      </c>
      <c r="J238" s="21"/>
      <c r="K238" s="21"/>
      <c r="L238" s="21"/>
      <c r="M238" s="21"/>
      <c r="N238" s="21"/>
      <c r="O238" s="21"/>
      <c r="P238" s="21"/>
      <c r="Q238" s="21"/>
      <c r="R238" s="21"/>
    </row>
    <row r="239" spans="1:18" ht="47.25" customHeight="1" x14ac:dyDescent="0.3">
      <c r="A239" s="262"/>
      <c r="B239" s="262"/>
      <c r="C239" s="262"/>
      <c r="D239" s="262"/>
      <c r="E239" s="24" t="s">
        <v>407</v>
      </c>
      <c r="F239" s="222">
        <v>2023</v>
      </c>
      <c r="G239" s="80">
        <v>2025</v>
      </c>
      <c r="H239" s="80"/>
      <c r="I239" s="222">
        <v>2027</v>
      </c>
      <c r="J239" s="123" t="s">
        <v>615</v>
      </c>
      <c r="K239" s="123"/>
      <c r="L239" s="123"/>
      <c r="M239" s="123"/>
      <c r="N239" s="123"/>
      <c r="O239" s="123"/>
      <c r="P239" s="123"/>
      <c r="Q239" s="123"/>
      <c r="R239" s="123"/>
    </row>
    <row r="240" spans="1:18" ht="42.75" customHeight="1" x14ac:dyDescent="0.3">
      <c r="A240" s="262"/>
      <c r="B240" s="262"/>
      <c r="C240" s="262"/>
      <c r="D240" s="262"/>
      <c r="E240" s="24" t="s">
        <v>408</v>
      </c>
      <c r="F240" s="225">
        <v>0.21</v>
      </c>
      <c r="G240" s="226">
        <v>0.23</v>
      </c>
      <c r="H240" s="227"/>
      <c r="I240" s="228">
        <v>0.26</v>
      </c>
      <c r="J240" s="123"/>
      <c r="K240" s="123"/>
      <c r="L240" s="123"/>
      <c r="M240" s="123"/>
      <c r="N240" s="123"/>
      <c r="O240" s="123"/>
      <c r="P240" s="123"/>
      <c r="Q240" s="123"/>
      <c r="R240" s="123"/>
    </row>
    <row r="241" spans="1:18" ht="32.25" customHeight="1" x14ac:dyDescent="0.3">
      <c r="A241" s="18" t="s">
        <v>437</v>
      </c>
      <c r="B241" s="18"/>
      <c r="C241" s="172" t="s">
        <v>331</v>
      </c>
      <c r="D241" s="172"/>
      <c r="E241" s="172"/>
      <c r="F241" s="172"/>
      <c r="G241" s="172"/>
      <c r="H241" s="172"/>
      <c r="I241" s="172"/>
      <c r="J241" s="172"/>
      <c r="K241" s="172"/>
      <c r="L241" s="172"/>
      <c r="M241" s="172"/>
      <c r="N241" s="172"/>
      <c r="O241" s="172"/>
      <c r="P241" s="172"/>
      <c r="Q241" s="172"/>
      <c r="R241" s="172"/>
    </row>
    <row r="242" spans="1:18" ht="54" customHeight="1" x14ac:dyDescent="0.3">
      <c r="A242" s="30" t="s">
        <v>0</v>
      </c>
      <c r="B242" s="30" t="s">
        <v>438</v>
      </c>
      <c r="C242" s="30" t="s">
        <v>0</v>
      </c>
      <c r="D242" s="30" t="s">
        <v>440</v>
      </c>
      <c r="E242" s="30" t="s">
        <v>414</v>
      </c>
      <c r="F242" s="30" t="s">
        <v>441</v>
      </c>
      <c r="G242" s="30" t="s">
        <v>442</v>
      </c>
      <c r="H242" s="30" t="s">
        <v>443</v>
      </c>
      <c r="I242" s="30" t="s">
        <v>444</v>
      </c>
      <c r="J242" s="30" t="s">
        <v>445</v>
      </c>
      <c r="K242" s="30"/>
      <c r="L242" s="30"/>
      <c r="M242" s="30"/>
      <c r="N242" s="30"/>
      <c r="O242" s="31" t="s">
        <v>452</v>
      </c>
      <c r="P242" s="31"/>
      <c r="Q242" s="31"/>
      <c r="R242" s="31"/>
    </row>
    <row r="243" spans="1:18" ht="35.25" customHeight="1" x14ac:dyDescent="0.3">
      <c r="A243" s="30"/>
      <c r="B243" s="30"/>
      <c r="C243" s="30"/>
      <c r="D243" s="30"/>
      <c r="E243" s="30"/>
      <c r="F243" s="30"/>
      <c r="G243" s="30"/>
      <c r="H243" s="30"/>
      <c r="I243" s="262"/>
      <c r="J243" s="30" t="s">
        <v>446</v>
      </c>
      <c r="K243" s="30"/>
      <c r="L243" s="30" t="s">
        <v>447</v>
      </c>
      <c r="M243" s="30"/>
      <c r="N243" s="30" t="s">
        <v>451</v>
      </c>
      <c r="O243" s="32">
        <v>2024</v>
      </c>
      <c r="P243" s="33">
        <v>2025</v>
      </c>
      <c r="Q243" s="33">
        <v>2026</v>
      </c>
      <c r="R243" s="33">
        <v>2027</v>
      </c>
    </row>
    <row r="244" spans="1:18" ht="31.5" customHeight="1" x14ac:dyDescent="0.3">
      <c r="A244" s="30"/>
      <c r="B244" s="30"/>
      <c r="C244" s="30"/>
      <c r="D244" s="30"/>
      <c r="E244" s="30"/>
      <c r="F244" s="30"/>
      <c r="G244" s="30"/>
      <c r="H244" s="30"/>
      <c r="I244" s="262"/>
      <c r="J244" s="34" t="s">
        <v>448</v>
      </c>
      <c r="K244" s="34" t="s">
        <v>449</v>
      </c>
      <c r="L244" s="34" t="s">
        <v>448</v>
      </c>
      <c r="M244" s="34" t="s">
        <v>450</v>
      </c>
      <c r="N244" s="30"/>
      <c r="O244" s="229" t="s">
        <v>448</v>
      </c>
      <c r="P244" s="230" t="s">
        <v>448</v>
      </c>
      <c r="Q244" s="230" t="s">
        <v>448</v>
      </c>
      <c r="R244" s="230" t="s">
        <v>448</v>
      </c>
    </row>
    <row r="245" spans="1:18" ht="119.25" customHeight="1" x14ac:dyDescent="0.3">
      <c r="A245" s="231" t="s">
        <v>173</v>
      </c>
      <c r="B245" s="189" t="s">
        <v>616</v>
      </c>
      <c r="C245" s="231" t="s">
        <v>174</v>
      </c>
      <c r="D245" s="189" t="s">
        <v>621</v>
      </c>
      <c r="E245" s="154" t="s">
        <v>338</v>
      </c>
      <c r="F245" s="166" t="s">
        <v>339</v>
      </c>
      <c r="G245" s="134"/>
      <c r="H245" s="166" t="s">
        <v>140</v>
      </c>
      <c r="I245" s="175">
        <f t="shared" ref="I245" si="29">J245+L245+N245</f>
        <v>32706100</v>
      </c>
      <c r="J245" s="176">
        <v>32706100</v>
      </c>
      <c r="K245" s="166" t="s">
        <v>202</v>
      </c>
      <c r="L245" s="134"/>
      <c r="M245" s="134"/>
      <c r="N245" s="134"/>
      <c r="O245" s="232">
        <v>3900000</v>
      </c>
      <c r="P245" s="98">
        <v>4000000</v>
      </c>
      <c r="Q245" s="98">
        <v>4000000</v>
      </c>
      <c r="R245" s="98">
        <f>I245-O245-P245-Q245</f>
        <v>20806100</v>
      </c>
    </row>
    <row r="246" spans="1:18" ht="63.75" customHeight="1" x14ac:dyDescent="0.3">
      <c r="A246" s="233" t="s">
        <v>214</v>
      </c>
      <c r="B246" s="234" t="s">
        <v>617</v>
      </c>
      <c r="C246" s="231" t="s">
        <v>215</v>
      </c>
      <c r="D246" s="164" t="s">
        <v>703</v>
      </c>
      <c r="E246" s="154" t="s">
        <v>338</v>
      </c>
      <c r="F246" s="166" t="s">
        <v>339</v>
      </c>
      <c r="G246" s="134"/>
      <c r="H246" s="166" t="s">
        <v>140</v>
      </c>
      <c r="I246" s="235">
        <f>J246+L246+N246</f>
        <v>87000000</v>
      </c>
      <c r="J246" s="235">
        <v>87000000</v>
      </c>
      <c r="K246" s="236" t="s">
        <v>227</v>
      </c>
      <c r="L246" s="236"/>
      <c r="M246" s="236"/>
      <c r="N246" s="236"/>
      <c r="O246" s="237">
        <v>21000000</v>
      </c>
      <c r="P246" s="238">
        <v>18000000</v>
      </c>
      <c r="Q246" s="235">
        <v>24000000</v>
      </c>
      <c r="R246" s="235">
        <f>I246-O246-P246-Q246</f>
        <v>24000000</v>
      </c>
    </row>
    <row r="247" spans="1:18" ht="72" x14ac:dyDescent="0.3">
      <c r="A247" s="233"/>
      <c r="B247" s="234"/>
      <c r="C247" s="231" t="s">
        <v>216</v>
      </c>
      <c r="D247" s="134" t="s">
        <v>704</v>
      </c>
      <c r="E247" s="154" t="s">
        <v>338</v>
      </c>
      <c r="F247" s="166" t="s">
        <v>339</v>
      </c>
      <c r="G247" s="134"/>
      <c r="H247" s="166" t="s">
        <v>140</v>
      </c>
      <c r="I247" s="235"/>
      <c r="J247" s="235"/>
      <c r="K247" s="236"/>
      <c r="L247" s="236"/>
      <c r="M247" s="236"/>
      <c r="N247" s="236"/>
      <c r="O247" s="237"/>
      <c r="P247" s="238"/>
      <c r="Q247" s="235"/>
      <c r="R247" s="235"/>
    </row>
    <row r="248" spans="1:18" ht="28.8" x14ac:dyDescent="0.3">
      <c r="A248" s="233"/>
      <c r="B248" s="234"/>
      <c r="C248" s="231" t="s">
        <v>217</v>
      </c>
      <c r="D248" s="134" t="s">
        <v>622</v>
      </c>
      <c r="E248" s="154" t="s">
        <v>338</v>
      </c>
      <c r="F248" s="166" t="s">
        <v>339</v>
      </c>
      <c r="G248" s="134"/>
      <c r="H248" s="166" t="s">
        <v>140</v>
      </c>
      <c r="I248" s="235"/>
      <c r="J248" s="235"/>
      <c r="K248" s="236"/>
      <c r="L248" s="236"/>
      <c r="M248" s="236"/>
      <c r="N248" s="236"/>
      <c r="O248" s="237"/>
      <c r="P248" s="238"/>
      <c r="Q248" s="235"/>
      <c r="R248" s="235"/>
    </row>
    <row r="249" spans="1:18" ht="28.8" x14ac:dyDescent="0.3">
      <c r="A249" s="233"/>
      <c r="B249" s="234"/>
      <c r="C249" s="231" t="s">
        <v>218</v>
      </c>
      <c r="D249" s="134" t="s">
        <v>623</v>
      </c>
      <c r="E249" s="154" t="s">
        <v>338</v>
      </c>
      <c r="F249" s="166" t="s">
        <v>339</v>
      </c>
      <c r="G249" s="134"/>
      <c r="H249" s="166" t="s">
        <v>140</v>
      </c>
      <c r="I249" s="235"/>
      <c r="J249" s="235"/>
      <c r="K249" s="236"/>
      <c r="L249" s="236"/>
      <c r="M249" s="236"/>
      <c r="N249" s="236"/>
      <c r="O249" s="237"/>
      <c r="P249" s="238"/>
      <c r="Q249" s="235"/>
      <c r="R249" s="235"/>
    </row>
    <row r="250" spans="1:18" ht="158.4" x14ac:dyDescent="0.3">
      <c r="A250" s="231" t="s">
        <v>219</v>
      </c>
      <c r="B250" s="38" t="s">
        <v>618</v>
      </c>
      <c r="C250" s="231" t="s">
        <v>220</v>
      </c>
      <c r="D250" s="134" t="s">
        <v>705</v>
      </c>
      <c r="E250" s="154" t="s">
        <v>338</v>
      </c>
      <c r="F250" s="166" t="s">
        <v>339</v>
      </c>
      <c r="G250" s="134"/>
      <c r="H250" s="166" t="s">
        <v>140</v>
      </c>
      <c r="I250" s="235"/>
      <c r="J250" s="235"/>
      <c r="K250" s="236"/>
      <c r="L250" s="236"/>
      <c r="M250" s="236"/>
      <c r="N250" s="236"/>
      <c r="O250" s="237"/>
      <c r="P250" s="238"/>
      <c r="Q250" s="235"/>
      <c r="R250" s="235"/>
    </row>
    <row r="251" spans="1:18" ht="43.2" x14ac:dyDescent="0.3">
      <c r="A251" s="233" t="s">
        <v>221</v>
      </c>
      <c r="B251" s="239" t="s">
        <v>619</v>
      </c>
      <c r="C251" s="231" t="s">
        <v>222</v>
      </c>
      <c r="D251" s="134" t="s">
        <v>624</v>
      </c>
      <c r="E251" s="154" t="s">
        <v>338</v>
      </c>
      <c r="F251" s="166" t="s">
        <v>339</v>
      </c>
      <c r="G251" s="134"/>
      <c r="H251" s="166" t="s">
        <v>140</v>
      </c>
      <c r="I251" s="235">
        <f>J251+L251+N251</f>
        <v>11000000</v>
      </c>
      <c r="J251" s="235">
        <v>11000000</v>
      </c>
      <c r="K251" s="236" t="s">
        <v>228</v>
      </c>
      <c r="L251" s="236"/>
      <c r="M251" s="236"/>
      <c r="N251" s="236"/>
      <c r="O251" s="237">
        <v>2750000</v>
      </c>
      <c r="P251" s="235">
        <v>2750000</v>
      </c>
      <c r="Q251" s="235">
        <v>2750000</v>
      </c>
      <c r="R251" s="235">
        <f>I251-O251-P251-Q251</f>
        <v>2750000</v>
      </c>
    </row>
    <row r="252" spans="1:18" ht="28.8" x14ac:dyDescent="0.3">
      <c r="A252" s="233"/>
      <c r="B252" s="239"/>
      <c r="C252" s="231" t="s">
        <v>223</v>
      </c>
      <c r="D252" s="134" t="s">
        <v>625</v>
      </c>
      <c r="E252" s="154" t="s">
        <v>338</v>
      </c>
      <c r="F252" s="166" t="s">
        <v>339</v>
      </c>
      <c r="G252" s="134"/>
      <c r="H252" s="166" t="s">
        <v>140</v>
      </c>
      <c r="I252" s="240"/>
      <c r="J252" s="240"/>
      <c r="K252" s="236"/>
      <c r="L252" s="236"/>
      <c r="M252" s="236"/>
      <c r="N252" s="236"/>
      <c r="O252" s="241"/>
      <c r="P252" s="240"/>
      <c r="Q252" s="240"/>
      <c r="R252" s="240"/>
    </row>
    <row r="253" spans="1:18" ht="28.8" x14ac:dyDescent="0.3">
      <c r="A253" s="233"/>
      <c r="B253" s="239"/>
      <c r="C253" s="231" t="s">
        <v>224</v>
      </c>
      <c r="D253" s="134" t="s">
        <v>706</v>
      </c>
      <c r="E253" s="154" t="s">
        <v>338</v>
      </c>
      <c r="F253" s="166" t="s">
        <v>339</v>
      </c>
      <c r="G253" s="134"/>
      <c r="H253" s="166" t="s">
        <v>140</v>
      </c>
      <c r="I253" s="240"/>
      <c r="J253" s="240"/>
      <c r="K253" s="236"/>
      <c r="L253" s="236"/>
      <c r="M253" s="236"/>
      <c r="N253" s="236"/>
      <c r="O253" s="241"/>
      <c r="P253" s="240"/>
      <c r="Q253" s="240"/>
      <c r="R253" s="240"/>
    </row>
    <row r="254" spans="1:18" ht="83.25" customHeight="1" x14ac:dyDescent="0.3">
      <c r="A254" s="231" t="s">
        <v>226</v>
      </c>
      <c r="B254" s="38" t="s">
        <v>620</v>
      </c>
      <c r="C254" s="231" t="s">
        <v>225</v>
      </c>
      <c r="D254" s="134" t="s">
        <v>626</v>
      </c>
      <c r="E254" s="154" t="s">
        <v>338</v>
      </c>
      <c r="F254" s="166" t="s">
        <v>339</v>
      </c>
      <c r="G254" s="134"/>
      <c r="H254" s="166" t="s">
        <v>140</v>
      </c>
      <c r="I254" s="242">
        <f>J254+L254+N254</f>
        <v>78853000</v>
      </c>
      <c r="J254" s="242">
        <v>78853000</v>
      </c>
      <c r="K254" s="166" t="s">
        <v>229</v>
      </c>
      <c r="L254" s="134"/>
      <c r="M254" s="134"/>
      <c r="N254" s="134"/>
      <c r="O254" s="232">
        <v>22000000</v>
      </c>
      <c r="P254" s="242">
        <v>25000000</v>
      </c>
      <c r="Q254" s="242">
        <v>21330000</v>
      </c>
      <c r="R254" s="242">
        <f>I254-O254-P254-Q254</f>
        <v>10523000</v>
      </c>
    </row>
    <row r="255" spans="1:18" ht="38.25" customHeight="1" x14ac:dyDescent="0.3">
      <c r="A255" s="16" t="s">
        <v>434</v>
      </c>
      <c r="B255" s="262"/>
      <c r="C255" s="17" t="s">
        <v>294</v>
      </c>
      <c r="D255" s="17"/>
      <c r="E255" s="17"/>
      <c r="F255" s="17"/>
      <c r="G255" s="17"/>
      <c r="H255" s="17"/>
      <c r="I255" s="17"/>
      <c r="J255" s="17"/>
      <c r="K255" s="17"/>
      <c r="L255" s="17"/>
      <c r="M255" s="17"/>
      <c r="N255" s="17"/>
      <c r="O255" s="17"/>
      <c r="P255" s="17"/>
      <c r="Q255" s="17"/>
      <c r="R255" s="17"/>
    </row>
    <row r="256" spans="1:18" ht="29.25" customHeight="1" x14ac:dyDescent="0.3">
      <c r="A256" s="18" t="s">
        <v>707</v>
      </c>
      <c r="B256" s="262"/>
      <c r="C256" s="78" t="s">
        <v>627</v>
      </c>
      <c r="D256" s="262"/>
      <c r="E256" s="243" t="s">
        <v>407</v>
      </c>
      <c r="F256" s="21" t="s">
        <v>406</v>
      </c>
      <c r="G256" s="21" t="s">
        <v>410</v>
      </c>
      <c r="H256" s="262"/>
      <c r="I256" s="262"/>
      <c r="J256" s="21" t="s">
        <v>413</v>
      </c>
      <c r="K256" s="21"/>
      <c r="L256" s="21"/>
      <c r="M256" s="21"/>
      <c r="N256" s="21"/>
      <c r="O256" s="21"/>
      <c r="P256" s="21"/>
      <c r="Q256" s="21"/>
      <c r="R256" s="21"/>
    </row>
    <row r="257" spans="1:18" ht="32.25" customHeight="1" x14ac:dyDescent="0.3">
      <c r="A257" s="18"/>
      <c r="B257" s="262"/>
      <c r="C257" s="78"/>
      <c r="D257" s="262"/>
      <c r="E257" s="243"/>
      <c r="F257" s="21"/>
      <c r="G257" s="21" t="s">
        <v>411</v>
      </c>
      <c r="H257" s="21"/>
      <c r="I257" s="23" t="s">
        <v>412</v>
      </c>
      <c r="J257" s="21"/>
      <c r="K257" s="21"/>
      <c r="L257" s="21"/>
      <c r="M257" s="21"/>
      <c r="N257" s="21"/>
      <c r="O257" s="21"/>
      <c r="P257" s="21"/>
      <c r="Q257" s="21"/>
      <c r="R257" s="21"/>
    </row>
    <row r="258" spans="1:18" ht="32.25" customHeight="1" x14ac:dyDescent="0.3">
      <c r="A258" s="262"/>
      <c r="B258" s="262"/>
      <c r="C258" s="262"/>
      <c r="D258" s="262"/>
      <c r="E258" s="24" t="s">
        <v>407</v>
      </c>
      <c r="F258" s="222">
        <v>2023</v>
      </c>
      <c r="G258" s="244">
        <v>2025</v>
      </c>
      <c r="H258" s="244"/>
      <c r="I258" s="222">
        <v>2027</v>
      </c>
      <c r="J258" s="26" t="s">
        <v>337</v>
      </c>
      <c r="K258" s="26"/>
      <c r="L258" s="26"/>
      <c r="M258" s="26"/>
      <c r="N258" s="26"/>
      <c r="O258" s="26"/>
      <c r="P258" s="26"/>
      <c r="Q258" s="26"/>
      <c r="R258" s="26"/>
    </row>
    <row r="259" spans="1:18" ht="78.75" customHeight="1" x14ac:dyDescent="0.3">
      <c r="A259" s="262"/>
      <c r="B259" s="262"/>
      <c r="C259" s="262"/>
      <c r="D259" s="262"/>
      <c r="E259" s="24" t="s">
        <v>408</v>
      </c>
      <c r="F259" s="245" t="s">
        <v>340</v>
      </c>
      <c r="G259" s="246" t="s">
        <v>341</v>
      </c>
      <c r="H259" s="246"/>
      <c r="I259" s="247" t="s">
        <v>342</v>
      </c>
      <c r="J259" s="26"/>
      <c r="K259" s="26"/>
      <c r="L259" s="26"/>
      <c r="M259" s="26"/>
      <c r="N259" s="26"/>
      <c r="O259" s="26"/>
      <c r="P259" s="26"/>
      <c r="Q259" s="26"/>
      <c r="R259" s="26"/>
    </row>
    <row r="260" spans="1:18" ht="45" customHeight="1" x14ac:dyDescent="0.3">
      <c r="A260" s="18" t="s">
        <v>437</v>
      </c>
      <c r="B260" s="262"/>
      <c r="C260" s="248" t="s">
        <v>628</v>
      </c>
      <c r="D260" s="248"/>
      <c r="E260" s="248"/>
      <c r="F260" s="248"/>
      <c r="G260" s="248"/>
      <c r="H260" s="248"/>
      <c r="I260" s="248"/>
      <c r="J260" s="248"/>
      <c r="K260" s="248"/>
      <c r="L260" s="248"/>
      <c r="M260" s="248"/>
      <c r="N260" s="248"/>
      <c r="O260" s="248"/>
      <c r="P260" s="248"/>
      <c r="Q260" s="248"/>
      <c r="R260" s="248"/>
    </row>
    <row r="261" spans="1:18" ht="14.4" x14ac:dyDescent="0.3">
      <c r="A261" s="30" t="s">
        <v>0</v>
      </c>
      <c r="B261" s="30" t="s">
        <v>438</v>
      </c>
      <c r="C261" s="30" t="s">
        <v>0</v>
      </c>
      <c r="D261" s="30" t="s">
        <v>440</v>
      </c>
      <c r="E261" s="30" t="s">
        <v>414</v>
      </c>
      <c r="F261" s="30" t="s">
        <v>441</v>
      </c>
      <c r="G261" s="30" t="s">
        <v>442</v>
      </c>
      <c r="H261" s="30" t="s">
        <v>443</v>
      </c>
      <c r="I261" s="30" t="s">
        <v>444</v>
      </c>
      <c r="J261" s="30" t="s">
        <v>445</v>
      </c>
      <c r="K261" s="262"/>
      <c r="L261" s="262"/>
      <c r="M261" s="262"/>
      <c r="N261" s="262"/>
      <c r="O261" s="31" t="s">
        <v>452</v>
      </c>
      <c r="P261" s="31"/>
      <c r="Q261" s="31"/>
      <c r="R261" s="31"/>
    </row>
    <row r="262" spans="1:18" ht="14.4" x14ac:dyDescent="0.3">
      <c r="A262" s="263"/>
      <c r="B262" s="262"/>
      <c r="C262" s="262"/>
      <c r="D262" s="262"/>
      <c r="E262" s="262"/>
      <c r="F262" s="262"/>
      <c r="G262" s="262"/>
      <c r="H262" s="262"/>
      <c r="I262" s="262"/>
      <c r="J262" s="30" t="s">
        <v>446</v>
      </c>
      <c r="K262" s="262"/>
      <c r="L262" s="30" t="s">
        <v>447</v>
      </c>
      <c r="M262" s="262"/>
      <c r="N262" s="30" t="s">
        <v>451</v>
      </c>
      <c r="O262" s="32">
        <v>2024</v>
      </c>
      <c r="P262" s="33">
        <v>2025</v>
      </c>
      <c r="Q262" s="33">
        <v>2026</v>
      </c>
      <c r="R262" s="33">
        <v>2027</v>
      </c>
    </row>
    <row r="263" spans="1:18" ht="18" customHeight="1" x14ac:dyDescent="0.3">
      <c r="A263" s="263"/>
      <c r="B263" s="262"/>
      <c r="C263" s="262"/>
      <c r="D263" s="262"/>
      <c r="E263" s="262"/>
      <c r="F263" s="262"/>
      <c r="G263" s="262"/>
      <c r="H263" s="262"/>
      <c r="I263" s="262"/>
      <c r="J263" s="34" t="s">
        <v>448</v>
      </c>
      <c r="K263" s="34" t="s">
        <v>449</v>
      </c>
      <c r="L263" s="34" t="s">
        <v>448</v>
      </c>
      <c r="M263" s="34" t="s">
        <v>450</v>
      </c>
      <c r="N263" s="262"/>
      <c r="O263" s="249" t="s">
        <v>448</v>
      </c>
      <c r="P263" s="250" t="s">
        <v>448</v>
      </c>
      <c r="Q263" s="250" t="s">
        <v>448</v>
      </c>
      <c r="R263" s="250" t="s">
        <v>448</v>
      </c>
    </row>
    <row r="264" spans="1:18" ht="43.2" x14ac:dyDescent="0.3">
      <c r="A264" s="135" t="s">
        <v>14</v>
      </c>
      <c r="B264" s="133" t="s">
        <v>629</v>
      </c>
      <c r="C264" s="135" t="s">
        <v>122</v>
      </c>
      <c r="D264" s="134" t="s">
        <v>632</v>
      </c>
      <c r="E264" s="41" t="s">
        <v>337</v>
      </c>
      <c r="F264" s="41" t="s">
        <v>336</v>
      </c>
      <c r="G264" s="113"/>
      <c r="H264" s="209" t="s">
        <v>139</v>
      </c>
      <c r="I264" s="251">
        <f>J264+L264+N264</f>
        <v>3424000</v>
      </c>
      <c r="J264" s="251">
        <v>1012000</v>
      </c>
      <c r="K264" s="236" t="s">
        <v>199</v>
      </c>
      <c r="L264" s="252">
        <v>2412000</v>
      </c>
      <c r="M264" s="207" t="s">
        <v>343</v>
      </c>
      <c r="N264" s="209"/>
      <c r="O264" s="253">
        <v>856000</v>
      </c>
      <c r="P264" s="253">
        <v>856000</v>
      </c>
      <c r="Q264" s="253">
        <v>856000</v>
      </c>
      <c r="R264" s="254">
        <f>I264-O264-P264-Q264</f>
        <v>856000</v>
      </c>
    </row>
    <row r="265" spans="1:18" ht="43.2" x14ac:dyDescent="0.3">
      <c r="A265" s="135" t="s">
        <v>123</v>
      </c>
      <c r="B265" s="133" t="s">
        <v>630</v>
      </c>
      <c r="C265" s="135" t="s">
        <v>175</v>
      </c>
      <c r="D265" s="134" t="s">
        <v>633</v>
      </c>
      <c r="E265" s="41" t="s">
        <v>337</v>
      </c>
      <c r="F265" s="41" t="s">
        <v>336</v>
      </c>
      <c r="G265" s="113"/>
      <c r="H265" s="209"/>
      <c r="I265" s="251"/>
      <c r="J265" s="251"/>
      <c r="K265" s="236"/>
      <c r="L265" s="252"/>
      <c r="M265" s="207"/>
      <c r="N265" s="209"/>
      <c r="O265" s="253"/>
      <c r="P265" s="253"/>
      <c r="Q265" s="253"/>
      <c r="R265" s="254"/>
    </row>
    <row r="266" spans="1:18" ht="43.2" x14ac:dyDescent="0.3">
      <c r="A266" s="135" t="s">
        <v>178</v>
      </c>
      <c r="B266" s="255" t="s">
        <v>631</v>
      </c>
      <c r="C266" s="135" t="s">
        <v>274</v>
      </c>
      <c r="D266" s="256" t="s">
        <v>634</v>
      </c>
      <c r="E266" s="41" t="s">
        <v>337</v>
      </c>
      <c r="F266" s="41" t="s">
        <v>336</v>
      </c>
      <c r="G266" s="113"/>
      <c r="H266" s="41" t="s">
        <v>207</v>
      </c>
      <c r="I266" s="257">
        <f>J266+L266+N266</f>
        <v>2000000</v>
      </c>
      <c r="J266" s="257"/>
      <c r="K266" s="166" t="s">
        <v>199</v>
      </c>
      <c r="L266" s="257">
        <v>2000000</v>
      </c>
      <c r="M266" s="41"/>
      <c r="N266" s="113"/>
      <c r="O266" s="105">
        <v>1000000</v>
      </c>
      <c r="P266" s="258">
        <v>1000000</v>
      </c>
      <c r="Q266" s="250"/>
      <c r="R266" s="250"/>
    </row>
    <row r="267" spans="1:18" ht="55.5" customHeight="1" x14ac:dyDescent="0.3">
      <c r="A267" s="16" t="s">
        <v>435</v>
      </c>
      <c r="B267" s="262"/>
      <c r="C267" s="17" t="s">
        <v>295</v>
      </c>
      <c r="D267" s="17"/>
      <c r="E267" s="17"/>
      <c r="F267" s="17"/>
      <c r="G267" s="17"/>
      <c r="H267" s="17"/>
      <c r="I267" s="17"/>
      <c r="J267" s="17"/>
      <c r="K267" s="17"/>
      <c r="L267" s="17"/>
      <c r="M267" s="17"/>
      <c r="N267" s="17"/>
      <c r="O267" s="17"/>
      <c r="P267" s="17"/>
      <c r="Q267" s="17"/>
      <c r="R267" s="17"/>
    </row>
    <row r="268" spans="1:18" ht="28.5" customHeight="1" x14ac:dyDescent="0.3">
      <c r="A268" s="18" t="s">
        <v>708</v>
      </c>
      <c r="B268" s="262"/>
      <c r="C268" s="198" t="s">
        <v>709</v>
      </c>
      <c r="D268" s="198"/>
      <c r="E268" s="20"/>
      <c r="F268" s="21" t="s">
        <v>406</v>
      </c>
      <c r="G268" s="21" t="s">
        <v>410</v>
      </c>
      <c r="H268" s="21"/>
      <c r="I268" s="21"/>
      <c r="J268" s="21" t="s">
        <v>413</v>
      </c>
      <c r="K268" s="21"/>
      <c r="L268" s="21"/>
      <c r="M268" s="21"/>
      <c r="N268" s="21"/>
      <c r="O268" s="21"/>
      <c r="P268" s="21"/>
      <c r="Q268" s="21"/>
      <c r="R268" s="21"/>
    </row>
    <row r="269" spans="1:18" ht="39" customHeight="1" x14ac:dyDescent="0.3">
      <c r="A269" s="262"/>
      <c r="B269" s="262"/>
      <c r="C269" s="198"/>
      <c r="D269" s="198"/>
      <c r="E269" s="20"/>
      <c r="F269" s="21"/>
      <c r="G269" s="21" t="s">
        <v>411</v>
      </c>
      <c r="H269" s="21"/>
      <c r="I269" s="23" t="s">
        <v>412</v>
      </c>
      <c r="J269" s="21"/>
      <c r="K269" s="21"/>
      <c r="L269" s="21"/>
      <c r="M269" s="21"/>
      <c r="N269" s="21"/>
      <c r="O269" s="21"/>
      <c r="P269" s="21"/>
      <c r="Q269" s="21"/>
      <c r="R269" s="21"/>
    </row>
    <row r="270" spans="1:18" ht="22.5" customHeight="1" x14ac:dyDescent="0.3">
      <c r="A270" s="262"/>
      <c r="B270" s="262"/>
      <c r="C270" s="198"/>
      <c r="D270" s="198"/>
      <c r="E270" s="24" t="s">
        <v>407</v>
      </c>
      <c r="F270" s="79">
        <v>2023</v>
      </c>
      <c r="G270" s="26">
        <v>2025</v>
      </c>
      <c r="H270" s="26"/>
      <c r="I270" s="79">
        <v>2027</v>
      </c>
      <c r="J270" s="203" t="s">
        <v>459</v>
      </c>
      <c r="K270" s="203"/>
      <c r="L270" s="203"/>
      <c r="M270" s="203"/>
      <c r="N270" s="203"/>
      <c r="O270" s="203"/>
      <c r="P270" s="203"/>
      <c r="Q270" s="203"/>
      <c r="R270" s="203"/>
    </row>
    <row r="271" spans="1:18" ht="30.75" customHeight="1" x14ac:dyDescent="0.3">
      <c r="A271" s="262"/>
      <c r="B271" s="262"/>
      <c r="C271" s="198"/>
      <c r="D271" s="198"/>
      <c r="E271" s="24" t="s">
        <v>408</v>
      </c>
      <c r="F271" s="28">
        <v>0.62</v>
      </c>
      <c r="G271" s="29">
        <v>0.71</v>
      </c>
      <c r="H271" s="29"/>
      <c r="I271" s="28">
        <v>0.75</v>
      </c>
      <c r="J271" s="203"/>
      <c r="K271" s="203"/>
      <c r="L271" s="203"/>
      <c r="M271" s="203"/>
      <c r="N271" s="203"/>
      <c r="O271" s="203"/>
      <c r="P271" s="203"/>
      <c r="Q271" s="203"/>
      <c r="R271" s="203"/>
    </row>
    <row r="272" spans="1:18" ht="42.75" customHeight="1" x14ac:dyDescent="0.3">
      <c r="A272" s="18" t="s">
        <v>437</v>
      </c>
      <c r="B272" s="262"/>
      <c r="C272" s="27" t="s">
        <v>635</v>
      </c>
      <c r="D272" s="27"/>
      <c r="E272" s="27"/>
      <c r="F272" s="27"/>
      <c r="G272" s="27"/>
      <c r="H272" s="27"/>
      <c r="I272" s="27"/>
      <c r="J272" s="27"/>
      <c r="K272" s="27"/>
      <c r="L272" s="27"/>
      <c r="M272" s="27"/>
      <c r="N272" s="27"/>
      <c r="O272" s="27"/>
      <c r="P272" s="27"/>
      <c r="Q272" s="27"/>
      <c r="R272" s="27"/>
    </row>
    <row r="273" spans="1:19" ht="77.25" customHeight="1" x14ac:dyDescent="0.3">
      <c r="A273" s="30" t="s">
        <v>0</v>
      </c>
      <c r="B273" s="30" t="s">
        <v>637</v>
      </c>
      <c r="C273" s="30" t="s">
        <v>0</v>
      </c>
      <c r="D273" s="30" t="s">
        <v>440</v>
      </c>
      <c r="E273" s="30" t="s">
        <v>414</v>
      </c>
      <c r="F273" s="30" t="s">
        <v>441</v>
      </c>
      <c r="G273" s="30" t="s">
        <v>442</v>
      </c>
      <c r="H273" s="30" t="s">
        <v>443</v>
      </c>
      <c r="I273" s="30" t="s">
        <v>444</v>
      </c>
      <c r="J273" s="30" t="s">
        <v>445</v>
      </c>
      <c r="K273" s="262"/>
      <c r="L273" s="262"/>
      <c r="M273" s="262"/>
      <c r="N273" s="262"/>
      <c r="O273" s="31" t="s">
        <v>452</v>
      </c>
      <c r="P273" s="31"/>
      <c r="Q273" s="31"/>
      <c r="R273" s="31"/>
    </row>
    <row r="274" spans="1:19" ht="14.4" x14ac:dyDescent="0.3">
      <c r="A274" s="262"/>
      <c r="B274" s="262"/>
      <c r="C274" s="262"/>
      <c r="D274" s="262"/>
      <c r="E274" s="262"/>
      <c r="F274" s="262"/>
      <c r="G274" s="262"/>
      <c r="H274" s="262"/>
      <c r="I274" s="262"/>
      <c r="J274" s="30" t="s">
        <v>446</v>
      </c>
      <c r="K274" s="262"/>
      <c r="L274" s="30" t="s">
        <v>447</v>
      </c>
      <c r="M274" s="262"/>
      <c r="N274" s="30" t="s">
        <v>451</v>
      </c>
      <c r="O274" s="32">
        <v>2024</v>
      </c>
      <c r="P274" s="33">
        <v>2025</v>
      </c>
      <c r="Q274" s="33">
        <v>2026</v>
      </c>
      <c r="R274" s="33">
        <v>2027</v>
      </c>
      <c r="S274" s="268"/>
    </row>
    <row r="275" spans="1:19" ht="14.4" x14ac:dyDescent="0.3">
      <c r="A275" s="262"/>
      <c r="B275" s="262"/>
      <c r="C275" s="262"/>
      <c r="D275" s="262"/>
      <c r="E275" s="262"/>
      <c r="F275" s="262"/>
      <c r="G275" s="262"/>
      <c r="H275" s="262"/>
      <c r="I275" s="262"/>
      <c r="J275" s="34" t="s">
        <v>448</v>
      </c>
      <c r="K275" s="34" t="s">
        <v>449</v>
      </c>
      <c r="L275" s="34" t="s">
        <v>448</v>
      </c>
      <c r="M275" s="34" t="s">
        <v>450</v>
      </c>
      <c r="N275" s="262"/>
      <c r="O275" s="146" t="s">
        <v>448</v>
      </c>
      <c r="P275" s="102" t="s">
        <v>448</v>
      </c>
      <c r="Q275" s="102" t="s">
        <v>448</v>
      </c>
      <c r="R275" s="102" t="s">
        <v>448</v>
      </c>
    </row>
    <row r="276" spans="1:19" ht="61.5" customHeight="1" x14ac:dyDescent="0.3">
      <c r="A276" s="135" t="s">
        <v>116</v>
      </c>
      <c r="B276" s="86" t="s">
        <v>638</v>
      </c>
      <c r="C276" s="135" t="s">
        <v>114</v>
      </c>
      <c r="D276" s="86" t="s">
        <v>639</v>
      </c>
      <c r="E276" s="94" t="s">
        <v>332</v>
      </c>
      <c r="F276" s="94" t="s">
        <v>334</v>
      </c>
      <c r="G276" s="127"/>
      <c r="H276" s="41" t="s">
        <v>207</v>
      </c>
      <c r="I276" s="146">
        <f>J276+L276+N276</f>
        <v>400000</v>
      </c>
      <c r="J276" s="146">
        <v>400000</v>
      </c>
      <c r="K276" s="94" t="s">
        <v>118</v>
      </c>
      <c r="L276" s="94"/>
      <c r="M276" s="94"/>
      <c r="N276" s="113"/>
      <c r="O276" s="91">
        <v>100000</v>
      </c>
      <c r="P276" s="96">
        <v>100000</v>
      </c>
      <c r="Q276" s="96">
        <v>100000</v>
      </c>
      <c r="R276" s="96">
        <f>I276-O276-P276-Q276</f>
        <v>100000</v>
      </c>
    </row>
    <row r="277" spans="1:19" ht="57.6" x14ac:dyDescent="0.3">
      <c r="A277" s="135" t="s">
        <v>115</v>
      </c>
      <c r="B277" s="86" t="s">
        <v>636</v>
      </c>
      <c r="C277" s="135" t="s">
        <v>117</v>
      </c>
      <c r="D277" s="73" t="s">
        <v>640</v>
      </c>
      <c r="E277" s="94" t="s">
        <v>333</v>
      </c>
      <c r="F277" s="94" t="s">
        <v>335</v>
      </c>
      <c r="G277" s="127"/>
      <c r="H277" s="41" t="s">
        <v>207</v>
      </c>
      <c r="I277" s="146">
        <f>J277+L277+N277</f>
        <v>200000</v>
      </c>
      <c r="J277" s="146">
        <v>200000</v>
      </c>
      <c r="K277" s="94" t="s">
        <v>119</v>
      </c>
      <c r="L277" s="94"/>
      <c r="M277" s="94"/>
      <c r="N277" s="113"/>
      <c r="O277" s="91">
        <v>50000</v>
      </c>
      <c r="P277" s="96">
        <v>50000</v>
      </c>
      <c r="Q277" s="96">
        <v>50000</v>
      </c>
      <c r="R277" s="96">
        <f>I277-O277-P277-Q277</f>
        <v>50000</v>
      </c>
    </row>
    <row r="278" spans="1:19" ht="42" customHeight="1" x14ac:dyDescent="0.3"/>
    <row r="279" spans="1:19" ht="33.75" customHeight="1" x14ac:dyDescent="0.3"/>
    <row r="280" spans="1:19" ht="44.25" customHeight="1" x14ac:dyDescent="0.3"/>
    <row r="281" spans="1:19" ht="74.25" customHeight="1" x14ac:dyDescent="0.3"/>
    <row r="282" spans="1:19" ht="66" customHeight="1" x14ac:dyDescent="0.3"/>
    <row r="283" spans="1:19" ht="70.5" customHeight="1" x14ac:dyDescent="0.3"/>
    <row r="284" spans="1:19" ht="33.75" customHeight="1" x14ac:dyDescent="0.3"/>
    <row r="285" spans="1:19" ht="33.75" customHeight="1" x14ac:dyDescent="0.3"/>
    <row r="286" spans="1:19" ht="33.75" customHeight="1" x14ac:dyDescent="0.3"/>
    <row r="287" spans="1:19" ht="33.75" customHeight="1" x14ac:dyDescent="0.3"/>
    <row r="288" spans="1:19" ht="14.4" x14ac:dyDescent="0.3"/>
    <row r="289" ht="55.5" customHeight="1" x14ac:dyDescent="0.3"/>
    <row r="290" ht="55.5" customHeight="1" x14ac:dyDescent="0.3"/>
    <row r="291" ht="63.75" customHeight="1" x14ac:dyDescent="0.3"/>
    <row r="292" ht="14.4" x14ac:dyDescent="0.3"/>
    <row r="293" ht="14.4" x14ac:dyDescent="0.3"/>
    <row r="294" ht="14.4" x14ac:dyDescent="0.3"/>
    <row r="295" ht="14.4" x14ac:dyDescent="0.3"/>
    <row r="296" ht="33.75" customHeight="1" x14ac:dyDescent="0.3"/>
    <row r="297" ht="33.75" customHeight="1" x14ac:dyDescent="0.3"/>
    <row r="298" ht="33.75" customHeight="1" x14ac:dyDescent="0.3"/>
    <row r="299" ht="33.75" customHeight="1" x14ac:dyDescent="0.3"/>
    <row r="300" ht="33.75" customHeight="1" x14ac:dyDescent="0.3"/>
    <row r="301" ht="33.75" customHeight="1" x14ac:dyDescent="0.3"/>
    <row r="302" ht="33.75" customHeight="1" x14ac:dyDescent="0.3"/>
    <row r="303" ht="33.75" customHeight="1" x14ac:dyDescent="0.3"/>
    <row r="304" ht="33" customHeight="1" x14ac:dyDescent="0.3"/>
    <row r="305" ht="33.75" customHeight="1" x14ac:dyDescent="0.3"/>
    <row r="306" ht="33.75" customHeight="1" x14ac:dyDescent="0.3"/>
    <row r="307" ht="24" customHeight="1" x14ac:dyDescent="0.3"/>
    <row r="308" ht="34.5" customHeight="1" x14ac:dyDescent="0.3"/>
    <row r="309" ht="81" customHeight="1" x14ac:dyDescent="0.3"/>
    <row r="310" ht="83.25" customHeight="1" x14ac:dyDescent="0.3"/>
    <row r="311" ht="80.25" customHeight="1" x14ac:dyDescent="0.3"/>
    <row r="312" ht="33.75" customHeight="1" x14ac:dyDescent="0.3"/>
    <row r="313" ht="33.75" customHeight="1" x14ac:dyDescent="0.3"/>
    <row r="314" ht="33.75" customHeight="1" x14ac:dyDescent="0.3"/>
    <row r="315" ht="33.75" customHeight="1" x14ac:dyDescent="0.3"/>
    <row r="316" ht="33.75" customHeight="1" x14ac:dyDescent="0.3"/>
    <row r="317" ht="33.75" customHeight="1" x14ac:dyDescent="0.3"/>
    <row r="318" ht="33.75" customHeight="1" x14ac:dyDescent="0.3"/>
    <row r="319" ht="33.75" customHeight="1" x14ac:dyDescent="0.3"/>
    <row r="320" ht="33.75" customHeight="1" x14ac:dyDescent="0.3"/>
    <row r="321" ht="33.75" customHeight="1" x14ac:dyDescent="0.3"/>
    <row r="322" ht="33.75" customHeight="1" x14ac:dyDescent="0.3"/>
    <row r="323" ht="33.75" customHeight="1" x14ac:dyDescent="0.3"/>
    <row r="324" ht="33.75" customHeight="1" x14ac:dyDescent="0.3"/>
    <row r="325" ht="33.75" customHeight="1" x14ac:dyDescent="0.3"/>
    <row r="326" ht="33.75" customHeight="1" x14ac:dyDescent="0.3"/>
    <row r="327" ht="87.75" customHeight="1" x14ac:dyDescent="0.3"/>
    <row r="328" ht="88.5" customHeight="1" x14ac:dyDescent="0.3"/>
    <row r="329" ht="88.5" customHeight="1" x14ac:dyDescent="0.3"/>
    <row r="330" ht="108" customHeight="1" x14ac:dyDescent="0.3"/>
    <row r="331" ht="33.75" customHeight="1" x14ac:dyDescent="0.3"/>
    <row r="332" ht="33.75" customHeight="1" x14ac:dyDescent="0.3"/>
    <row r="333" ht="33.75" customHeight="1" x14ac:dyDescent="0.3"/>
    <row r="334" ht="33.75" customHeight="1" x14ac:dyDescent="0.3"/>
    <row r="335" ht="33.75" customHeight="1" x14ac:dyDescent="0.3"/>
    <row r="336" ht="33.75" customHeight="1" x14ac:dyDescent="0.3"/>
    <row r="337" ht="33.75" customHeight="1" x14ac:dyDescent="0.3"/>
    <row r="338" ht="33.75" customHeight="1" x14ac:dyDescent="0.3"/>
    <row r="339" ht="33.75" customHeight="1" x14ac:dyDescent="0.3"/>
    <row r="340" ht="111" customHeight="1" x14ac:dyDescent="0.3"/>
    <row r="341" ht="103.5" customHeight="1" x14ac:dyDescent="0.3"/>
    <row r="342" ht="114"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sheetData>
  <mergeCells count="609">
    <mergeCell ref="F152:F153"/>
    <mergeCell ref="A121:B124"/>
    <mergeCell ref="J150:R151"/>
    <mergeCell ref="A125:B125"/>
    <mergeCell ref="G121:I121"/>
    <mergeCell ref="J136:R137"/>
    <mergeCell ref="G137:H137"/>
    <mergeCell ref="J237:R238"/>
    <mergeCell ref="J239:R240"/>
    <mergeCell ref="C156:R156"/>
    <mergeCell ref="A156:B156"/>
    <mergeCell ref="G123:H123"/>
    <mergeCell ref="G124:H124"/>
    <mergeCell ref="G159:H159"/>
    <mergeCell ref="G160:H160"/>
    <mergeCell ref="O214:O216"/>
    <mergeCell ref="P214:P216"/>
    <mergeCell ref="Q214:Q216"/>
    <mergeCell ref="R214:R216"/>
    <mergeCell ref="L163:M163"/>
    <mergeCell ref="N163:N164"/>
    <mergeCell ref="H198:H200"/>
    <mergeCell ref="I198:I200"/>
    <mergeCell ref="G198:G200"/>
    <mergeCell ref="L127:M127"/>
    <mergeCell ref="N127:N128"/>
    <mergeCell ref="J147:R147"/>
    <mergeCell ref="I141:I143"/>
    <mergeCell ref="C135:R135"/>
    <mergeCell ref="G138:H138"/>
    <mergeCell ref="G139:H139"/>
    <mergeCell ref="H150:I150"/>
    <mergeCell ref="H151:I151"/>
    <mergeCell ref="O198:R198"/>
    <mergeCell ref="O273:R273"/>
    <mergeCell ref="C267:R267"/>
    <mergeCell ref="J268:R269"/>
    <mergeCell ref="J270:R271"/>
    <mergeCell ref="C272:R272"/>
    <mergeCell ref="C255:R255"/>
    <mergeCell ref="J256:R257"/>
    <mergeCell ref="J258:R259"/>
    <mergeCell ref="C260:R260"/>
    <mergeCell ref="L262:M262"/>
    <mergeCell ref="N262:N263"/>
    <mergeCell ref="O261:R261"/>
    <mergeCell ref="O264:O265"/>
    <mergeCell ref="P264:P265"/>
    <mergeCell ref="Q264:Q265"/>
    <mergeCell ref="R264:R265"/>
    <mergeCell ref="D210:D212"/>
    <mergeCell ref="E210:E212"/>
    <mergeCell ref="C210:C212"/>
    <mergeCell ref="F228:F230"/>
    <mergeCell ref="C232:R232"/>
    <mergeCell ref="J235:R236"/>
    <mergeCell ref="D228:D230"/>
    <mergeCell ref="A120:B120"/>
    <mergeCell ref="A96:B99"/>
    <mergeCell ref="C96:D99"/>
    <mergeCell ref="E96:E97"/>
    <mergeCell ref="F96:F97"/>
    <mergeCell ref="A92:B95"/>
    <mergeCell ref="C198:C200"/>
    <mergeCell ref="D198:D200"/>
    <mergeCell ref="F210:F212"/>
    <mergeCell ref="C121:D124"/>
    <mergeCell ref="E121:E122"/>
    <mergeCell ref="F121:F122"/>
    <mergeCell ref="F92:F93"/>
    <mergeCell ref="C120:R120"/>
    <mergeCell ref="J121:R122"/>
    <mergeCell ref="C92:D95"/>
    <mergeCell ref="E92:E93"/>
    <mergeCell ref="J104:R105"/>
    <mergeCell ref="I126:I128"/>
    <mergeCell ref="C125:R125"/>
    <mergeCell ref="B126:B128"/>
    <mergeCell ref="G141:G143"/>
    <mergeCell ref="H141:H143"/>
    <mergeCell ref="J126:N126"/>
    <mergeCell ref="A87:B89"/>
    <mergeCell ref="E87:E89"/>
    <mergeCell ref="A109:B111"/>
    <mergeCell ref="C109:D111"/>
    <mergeCell ref="E109:E111"/>
    <mergeCell ref="A108:B108"/>
    <mergeCell ref="C108:R108"/>
    <mergeCell ref="J110:K110"/>
    <mergeCell ref="N110:N111"/>
    <mergeCell ref="A91:B91"/>
    <mergeCell ref="G109:G111"/>
    <mergeCell ref="N88:N89"/>
    <mergeCell ref="J109:N109"/>
    <mergeCell ref="G92:I92"/>
    <mergeCell ref="J92:R93"/>
    <mergeCell ref="G93:H93"/>
    <mergeCell ref="G94:H94"/>
    <mergeCell ref="J94:R95"/>
    <mergeCell ref="G95:H95"/>
    <mergeCell ref="G106:H106"/>
    <mergeCell ref="J106:R107"/>
    <mergeCell ref="G107:H107"/>
    <mergeCell ref="C91:R91"/>
    <mergeCell ref="A100:B103"/>
    <mergeCell ref="J70:K70"/>
    <mergeCell ref="H69:H71"/>
    <mergeCell ref="L70:M70"/>
    <mergeCell ref="C69:D71"/>
    <mergeCell ref="E69:E71"/>
    <mergeCell ref="G69:G71"/>
    <mergeCell ref="H264:H265"/>
    <mergeCell ref="I273:I275"/>
    <mergeCell ref="J261:N261"/>
    <mergeCell ref="J262:K262"/>
    <mergeCell ref="C273:C275"/>
    <mergeCell ref="D273:D275"/>
    <mergeCell ref="E273:E275"/>
    <mergeCell ref="F273:F275"/>
    <mergeCell ref="G210:G212"/>
    <mergeCell ref="H210:H212"/>
    <mergeCell ref="J210:N210"/>
    <mergeCell ref="I210:I212"/>
    <mergeCell ref="J123:R124"/>
    <mergeCell ref="J127:K127"/>
    <mergeCell ref="F148:F149"/>
    <mergeCell ref="G148:I148"/>
    <mergeCell ref="J148:R149"/>
    <mergeCell ref="F157:F158"/>
    <mergeCell ref="A86:B86"/>
    <mergeCell ref="A81:B81"/>
    <mergeCell ref="A82:B85"/>
    <mergeCell ref="F82:F83"/>
    <mergeCell ref="C81:R81"/>
    <mergeCell ref="I69:I71"/>
    <mergeCell ref="C87:D89"/>
    <mergeCell ref="J88:K88"/>
    <mergeCell ref="L88:M88"/>
    <mergeCell ref="F69:F71"/>
    <mergeCell ref="G82:I82"/>
    <mergeCell ref="J87:N87"/>
    <mergeCell ref="J82:R83"/>
    <mergeCell ref="J84:R85"/>
    <mergeCell ref="G83:H83"/>
    <mergeCell ref="G84:H84"/>
    <mergeCell ref="G85:H85"/>
    <mergeCell ref="N70:N71"/>
    <mergeCell ref="C86:R86"/>
    <mergeCell ref="I87:I89"/>
    <mergeCell ref="G87:G89"/>
    <mergeCell ref="H87:H89"/>
    <mergeCell ref="F87:F89"/>
    <mergeCell ref="J69:N69"/>
    <mergeCell ref="A33:A35"/>
    <mergeCell ref="B33:B35"/>
    <mergeCell ref="C33:C35"/>
    <mergeCell ref="D33:D35"/>
    <mergeCell ref="C64:D67"/>
    <mergeCell ref="A63:B63"/>
    <mergeCell ref="A64:B67"/>
    <mergeCell ref="C63:R63"/>
    <mergeCell ref="J64:R65"/>
    <mergeCell ref="J66:R67"/>
    <mergeCell ref="E64:E65"/>
    <mergeCell ref="F64:F65"/>
    <mergeCell ref="G64:I64"/>
    <mergeCell ref="G28:I28"/>
    <mergeCell ref="C32:R32"/>
    <mergeCell ref="C28:D31"/>
    <mergeCell ref="D13:D15"/>
    <mergeCell ref="E13:E15"/>
    <mergeCell ref="F13:F15"/>
    <mergeCell ref="E28:E29"/>
    <mergeCell ref="I17:I18"/>
    <mergeCell ref="J17:J18"/>
    <mergeCell ref="K17:K18"/>
    <mergeCell ref="O17:O18"/>
    <mergeCell ref="P17:P18"/>
    <mergeCell ref="P20:P21"/>
    <mergeCell ref="Q20:Q21"/>
    <mergeCell ref="J20:J21"/>
    <mergeCell ref="J13:N13"/>
    <mergeCell ref="J28:R29"/>
    <mergeCell ref="L17:L18"/>
    <mergeCell ref="M17:M18"/>
    <mergeCell ref="N17:N18"/>
    <mergeCell ref="L20:L21"/>
    <mergeCell ref="M20:M21"/>
    <mergeCell ref="N20:N21"/>
    <mergeCell ref="A68:B68"/>
    <mergeCell ref="A69:B71"/>
    <mergeCell ref="C82:D85"/>
    <mergeCell ref="E82:E83"/>
    <mergeCell ref="I20:I21"/>
    <mergeCell ref="G31:H31"/>
    <mergeCell ref="C68:R68"/>
    <mergeCell ref="N14:N15"/>
    <mergeCell ref="A32:B32"/>
    <mergeCell ref="J14:K14"/>
    <mergeCell ref="L14:M14"/>
    <mergeCell ref="H13:H15"/>
    <mergeCell ref="B25:B26"/>
    <mergeCell ref="A25:A26"/>
    <mergeCell ref="G33:G35"/>
    <mergeCell ref="H33:H35"/>
    <mergeCell ref="I33:I35"/>
    <mergeCell ref="E33:E35"/>
    <mergeCell ref="F33:F35"/>
    <mergeCell ref="C27:R27"/>
    <mergeCell ref="J33:N33"/>
    <mergeCell ref="J34:K34"/>
    <mergeCell ref="L34:M34"/>
    <mergeCell ref="N34:N35"/>
    <mergeCell ref="C100:D103"/>
    <mergeCell ref="E100:E101"/>
    <mergeCell ref="F100:F101"/>
    <mergeCell ref="G100:I100"/>
    <mergeCell ref="J100:R101"/>
    <mergeCell ref="G101:H101"/>
    <mergeCell ref="G102:H102"/>
    <mergeCell ref="J102:R103"/>
    <mergeCell ref="G103:H103"/>
    <mergeCell ref="A126:A128"/>
    <mergeCell ref="F126:F128"/>
    <mergeCell ref="A140:B140"/>
    <mergeCell ref="J141:N141"/>
    <mergeCell ref="A147:B147"/>
    <mergeCell ref="A148:B151"/>
    <mergeCell ref="C148:D151"/>
    <mergeCell ref="E148:E149"/>
    <mergeCell ref="A135:B135"/>
    <mergeCell ref="A136:B139"/>
    <mergeCell ref="C136:D139"/>
    <mergeCell ref="E136:E137"/>
    <mergeCell ref="F136:F137"/>
    <mergeCell ref="G136:I136"/>
    <mergeCell ref="J138:R139"/>
    <mergeCell ref="C126:C128"/>
    <mergeCell ref="H149:I149"/>
    <mergeCell ref="A141:A143"/>
    <mergeCell ref="J142:K142"/>
    <mergeCell ref="B141:B143"/>
    <mergeCell ref="C141:C143"/>
    <mergeCell ref="D141:D143"/>
    <mergeCell ref="H147:I147"/>
    <mergeCell ref="E141:E143"/>
    <mergeCell ref="A169:B169"/>
    <mergeCell ref="A170:B173"/>
    <mergeCell ref="C170:D173"/>
    <mergeCell ref="G170:I170"/>
    <mergeCell ref="C157:D160"/>
    <mergeCell ref="J163:K163"/>
    <mergeCell ref="C162:C164"/>
    <mergeCell ref="H162:H164"/>
    <mergeCell ref="E162:E164"/>
    <mergeCell ref="F162:F164"/>
    <mergeCell ref="G162:G164"/>
    <mergeCell ref="A162:A164"/>
    <mergeCell ref="B162:B164"/>
    <mergeCell ref="D162:D164"/>
    <mergeCell ref="J162:N162"/>
    <mergeCell ref="A157:B160"/>
    <mergeCell ref="A161:B161"/>
    <mergeCell ref="J157:R158"/>
    <mergeCell ref="J159:R160"/>
    <mergeCell ref="C161:R161"/>
    <mergeCell ref="G158:H158"/>
    <mergeCell ref="E157:E158"/>
    <mergeCell ref="G157:I157"/>
    <mergeCell ref="A174:B174"/>
    <mergeCell ref="A175:A177"/>
    <mergeCell ref="B175:B177"/>
    <mergeCell ref="E175:E177"/>
    <mergeCell ref="C174:R174"/>
    <mergeCell ref="H175:H177"/>
    <mergeCell ref="J176:K176"/>
    <mergeCell ref="F175:F177"/>
    <mergeCell ref="G175:G177"/>
    <mergeCell ref="A192:B192"/>
    <mergeCell ref="A193:B196"/>
    <mergeCell ref="H186:H188"/>
    <mergeCell ref="I186:I188"/>
    <mergeCell ref="A186:A188"/>
    <mergeCell ref="B186:B188"/>
    <mergeCell ref="C186:C188"/>
    <mergeCell ref="C192:R192"/>
    <mergeCell ref="C175:C177"/>
    <mergeCell ref="D175:D177"/>
    <mergeCell ref="G181:I181"/>
    <mergeCell ref="J175:N175"/>
    <mergeCell ref="J187:K187"/>
    <mergeCell ref="D186:D188"/>
    <mergeCell ref="E186:E188"/>
    <mergeCell ref="L176:M176"/>
    <mergeCell ref="N176:N177"/>
    <mergeCell ref="G193:I193"/>
    <mergeCell ref="G196:H196"/>
    <mergeCell ref="A180:B180"/>
    <mergeCell ref="A181:B184"/>
    <mergeCell ref="C181:D184"/>
    <mergeCell ref="E181:E182"/>
    <mergeCell ref="F181:F182"/>
    <mergeCell ref="A197:B197"/>
    <mergeCell ref="A198:A200"/>
    <mergeCell ref="B198:B200"/>
    <mergeCell ref="C193:D196"/>
    <mergeCell ref="E193:E194"/>
    <mergeCell ref="E198:E200"/>
    <mergeCell ref="F198:F200"/>
    <mergeCell ref="F193:F194"/>
    <mergeCell ref="B242:B244"/>
    <mergeCell ref="C242:C244"/>
    <mergeCell ref="D242:D244"/>
    <mergeCell ref="A242:A244"/>
    <mergeCell ref="C233:D236"/>
    <mergeCell ref="E233:E234"/>
    <mergeCell ref="F233:F234"/>
    <mergeCell ref="B210:B212"/>
    <mergeCell ref="A218:B221"/>
    <mergeCell ref="C218:D221"/>
    <mergeCell ref="E218:E219"/>
    <mergeCell ref="F218:F219"/>
    <mergeCell ref="C217:G217"/>
    <mergeCell ref="E223:E224"/>
    <mergeCell ref="A222:B222"/>
    <mergeCell ref="F223:F224"/>
    <mergeCell ref="A233:B236"/>
    <mergeCell ref="G236:H236"/>
    <mergeCell ref="G238:H238"/>
    <mergeCell ref="B246:B249"/>
    <mergeCell ref="B251:B253"/>
    <mergeCell ref="I246:I250"/>
    <mergeCell ref="A246:A249"/>
    <mergeCell ref="E242:E244"/>
    <mergeCell ref="G240:H240"/>
    <mergeCell ref="G239:H239"/>
    <mergeCell ref="A237:B240"/>
    <mergeCell ref="F237:F238"/>
    <mergeCell ref="G237:I237"/>
    <mergeCell ref="C237:D240"/>
    <mergeCell ref="E237:E238"/>
    <mergeCell ref="H242:H244"/>
    <mergeCell ref="A241:B241"/>
    <mergeCell ref="G235:H235"/>
    <mergeCell ref="G234:H234"/>
    <mergeCell ref="A273:A275"/>
    <mergeCell ref="B273:B275"/>
    <mergeCell ref="G269:H269"/>
    <mergeCell ref="G270:H270"/>
    <mergeCell ref="G271:H271"/>
    <mergeCell ref="F261:F263"/>
    <mergeCell ref="G261:G263"/>
    <mergeCell ref="A260:B260"/>
    <mergeCell ref="I242:I244"/>
    <mergeCell ref="G257:H257"/>
    <mergeCell ref="A251:A253"/>
    <mergeCell ref="F242:F244"/>
    <mergeCell ref="G242:G244"/>
    <mergeCell ref="I261:I263"/>
    <mergeCell ref="A267:B267"/>
    <mergeCell ref="A268:B271"/>
    <mergeCell ref="C268:D271"/>
    <mergeCell ref="E268:E269"/>
    <mergeCell ref="F268:F269"/>
    <mergeCell ref="G268:I268"/>
    <mergeCell ref="A261:A263"/>
    <mergeCell ref="B261:B263"/>
    <mergeCell ref="C261:C263"/>
    <mergeCell ref="D261:D263"/>
    <mergeCell ref="A256:B259"/>
    <mergeCell ref="A255:B255"/>
    <mergeCell ref="C256:D259"/>
    <mergeCell ref="E256:E257"/>
    <mergeCell ref="F256:F257"/>
    <mergeCell ref="H261:H263"/>
    <mergeCell ref="G258:H258"/>
    <mergeCell ref="G259:H259"/>
    <mergeCell ref="A272:B272"/>
    <mergeCell ref="E261:E263"/>
    <mergeCell ref="E228:E230"/>
    <mergeCell ref="J233:R234"/>
    <mergeCell ref="O251:O253"/>
    <mergeCell ref="P251:P253"/>
    <mergeCell ref="Q251:Q253"/>
    <mergeCell ref="R251:R253"/>
    <mergeCell ref="L251:L253"/>
    <mergeCell ref="J242:N242"/>
    <mergeCell ref="J243:K243"/>
    <mergeCell ref="L243:M243"/>
    <mergeCell ref="N243:N244"/>
    <mergeCell ref="O246:O250"/>
    <mergeCell ref="P246:P250"/>
    <mergeCell ref="Q246:Q250"/>
    <mergeCell ref="R246:R250"/>
    <mergeCell ref="J274:K274"/>
    <mergeCell ref="N246:N250"/>
    <mergeCell ref="M251:M253"/>
    <mergeCell ref="N251:N253"/>
    <mergeCell ref="N264:N265"/>
    <mergeCell ref="L274:M274"/>
    <mergeCell ref="N274:N275"/>
    <mergeCell ref="J273:N273"/>
    <mergeCell ref="I264:I265"/>
    <mergeCell ref="J264:J265"/>
    <mergeCell ref="K264:K265"/>
    <mergeCell ref="L264:L265"/>
    <mergeCell ref="M264:M265"/>
    <mergeCell ref="G256:I256"/>
    <mergeCell ref="I251:I253"/>
    <mergeCell ref="J251:J253"/>
    <mergeCell ref="K251:K253"/>
    <mergeCell ref="L246:L250"/>
    <mergeCell ref="M246:M250"/>
    <mergeCell ref="J246:J250"/>
    <mergeCell ref="K246:K250"/>
    <mergeCell ref="G273:G275"/>
    <mergeCell ref="H273:H275"/>
    <mergeCell ref="A227:B227"/>
    <mergeCell ref="A228:A230"/>
    <mergeCell ref="C227:R227"/>
    <mergeCell ref="A217:B217"/>
    <mergeCell ref="O228:R228"/>
    <mergeCell ref="J228:N228"/>
    <mergeCell ref="J229:K229"/>
    <mergeCell ref="C223:D226"/>
    <mergeCell ref="J225:R226"/>
    <mergeCell ref="G225:H225"/>
    <mergeCell ref="G226:H226"/>
    <mergeCell ref="L229:M229"/>
    <mergeCell ref="N229:N230"/>
    <mergeCell ref="I228:I230"/>
    <mergeCell ref="J217:R217"/>
    <mergeCell ref="J218:R219"/>
    <mergeCell ref="J220:R221"/>
    <mergeCell ref="J223:R224"/>
    <mergeCell ref="G223:I223"/>
    <mergeCell ref="B228:B230"/>
    <mergeCell ref="C228:C230"/>
    <mergeCell ref="G228:G230"/>
    <mergeCell ref="H228:H230"/>
    <mergeCell ref="A223:B226"/>
    <mergeCell ref="G218:I218"/>
    <mergeCell ref="H219:I219"/>
    <mergeCell ref="H220:I220"/>
    <mergeCell ref="H221:I221"/>
    <mergeCell ref="H217:I217"/>
    <mergeCell ref="C222:R222"/>
    <mergeCell ref="J214:J216"/>
    <mergeCell ref="K214:K216"/>
    <mergeCell ref="H214:H216"/>
    <mergeCell ref="I214:I216"/>
    <mergeCell ref="L214:L216"/>
    <mergeCell ref="N214:N216"/>
    <mergeCell ref="M214:M216"/>
    <mergeCell ref="G224:H224"/>
    <mergeCell ref="H4:I4"/>
    <mergeCell ref="A7:B7"/>
    <mergeCell ref="A8:B11"/>
    <mergeCell ref="O242:R242"/>
    <mergeCell ref="O33:R33"/>
    <mergeCell ref="O69:R69"/>
    <mergeCell ref="O87:R87"/>
    <mergeCell ref="O109:R109"/>
    <mergeCell ref="O126:R126"/>
    <mergeCell ref="O141:R141"/>
    <mergeCell ref="O162:R162"/>
    <mergeCell ref="O175:R175"/>
    <mergeCell ref="O186:R186"/>
    <mergeCell ref="C241:R241"/>
    <mergeCell ref="C197:R197"/>
    <mergeCell ref="C180:R180"/>
    <mergeCell ref="J181:R182"/>
    <mergeCell ref="J183:R184"/>
    <mergeCell ref="C185:R185"/>
    <mergeCell ref="G233:I233"/>
    <mergeCell ref="J172:R173"/>
    <mergeCell ref="A210:A212"/>
    <mergeCell ref="A232:B232"/>
    <mergeCell ref="O210:R210"/>
    <mergeCell ref="A1:R1"/>
    <mergeCell ref="J2:R2"/>
    <mergeCell ref="J3:R4"/>
    <mergeCell ref="J5:R6"/>
    <mergeCell ref="C7:R7"/>
    <mergeCell ref="J8:R9"/>
    <mergeCell ref="J10:R11"/>
    <mergeCell ref="A2:B2"/>
    <mergeCell ref="C2:G2"/>
    <mergeCell ref="A3:B6"/>
    <mergeCell ref="F3:F4"/>
    <mergeCell ref="G8:I8"/>
    <mergeCell ref="H5:I5"/>
    <mergeCell ref="H6:I6"/>
    <mergeCell ref="G11:H11"/>
    <mergeCell ref="C3:D6"/>
    <mergeCell ref="H2:I2"/>
    <mergeCell ref="E8:E9"/>
    <mergeCell ref="F8:F9"/>
    <mergeCell ref="G9:H9"/>
    <mergeCell ref="G10:H10"/>
    <mergeCell ref="C8:D11"/>
    <mergeCell ref="G3:I3"/>
    <mergeCell ref="E3:E4"/>
    <mergeCell ref="G206:H206"/>
    <mergeCell ref="G207:H207"/>
    <mergeCell ref="G208:H208"/>
    <mergeCell ref="L187:M187"/>
    <mergeCell ref="G194:H194"/>
    <mergeCell ref="G195:H195"/>
    <mergeCell ref="J193:R194"/>
    <mergeCell ref="J211:K211"/>
    <mergeCell ref="J195:R196"/>
    <mergeCell ref="J198:N198"/>
    <mergeCell ref="J199:K199"/>
    <mergeCell ref="L199:M199"/>
    <mergeCell ref="N199:N200"/>
    <mergeCell ref="R20:R21"/>
    <mergeCell ref="G96:I96"/>
    <mergeCell ref="J96:R97"/>
    <mergeCell ref="G97:H97"/>
    <mergeCell ref="G98:H98"/>
    <mergeCell ref="J98:R99"/>
    <mergeCell ref="G99:H99"/>
    <mergeCell ref="G67:H67"/>
    <mergeCell ref="G65:H65"/>
    <mergeCell ref="G66:H66"/>
    <mergeCell ref="A204:B204"/>
    <mergeCell ref="A205:B208"/>
    <mergeCell ref="A209:B209"/>
    <mergeCell ref="G205:I205"/>
    <mergeCell ref="C204:R204"/>
    <mergeCell ref="F205:F206"/>
    <mergeCell ref="J205:R206"/>
    <mergeCell ref="J207:R208"/>
    <mergeCell ref="C209:R209"/>
    <mergeCell ref="C205:D208"/>
    <mergeCell ref="E205:E206"/>
    <mergeCell ref="A185:B185"/>
    <mergeCell ref="E170:E171"/>
    <mergeCell ref="G171:H171"/>
    <mergeCell ref="A152:B155"/>
    <mergeCell ref="C152:D155"/>
    <mergeCell ref="E152:E153"/>
    <mergeCell ref="G182:H182"/>
    <mergeCell ref="G183:H183"/>
    <mergeCell ref="A104:B107"/>
    <mergeCell ref="C104:D107"/>
    <mergeCell ref="E104:E105"/>
    <mergeCell ref="F104:F105"/>
    <mergeCell ref="G104:I104"/>
    <mergeCell ref="G105:H105"/>
    <mergeCell ref="G122:H122"/>
    <mergeCell ref="H109:H111"/>
    <mergeCell ref="I109:I111"/>
    <mergeCell ref="F109:F111"/>
    <mergeCell ref="I175:I177"/>
    <mergeCell ref="I162:I164"/>
    <mergeCell ref="C169:R169"/>
    <mergeCell ref="J170:R171"/>
    <mergeCell ref="G173:H173"/>
    <mergeCell ref="F170:F171"/>
    <mergeCell ref="A12:B12"/>
    <mergeCell ref="C12:R12"/>
    <mergeCell ref="A22:A23"/>
    <mergeCell ref="J30:R31"/>
    <mergeCell ref="A13:A15"/>
    <mergeCell ref="B13:B15"/>
    <mergeCell ref="B17:B18"/>
    <mergeCell ref="A17:A18"/>
    <mergeCell ref="A27:B27"/>
    <mergeCell ref="K20:K21"/>
    <mergeCell ref="O20:O21"/>
    <mergeCell ref="Q17:Q18"/>
    <mergeCell ref="R17:R18"/>
    <mergeCell ref="A20:A21"/>
    <mergeCell ref="B20:B21"/>
    <mergeCell ref="A28:B31"/>
    <mergeCell ref="F28:F29"/>
    <mergeCell ref="G13:G15"/>
    <mergeCell ref="O13:R13"/>
    <mergeCell ref="I13:I15"/>
    <mergeCell ref="B22:B23"/>
    <mergeCell ref="G29:H29"/>
    <mergeCell ref="G30:H30"/>
    <mergeCell ref="C13:C15"/>
    <mergeCell ref="L211:M211"/>
    <mergeCell ref="N211:N212"/>
    <mergeCell ref="L110:M110"/>
    <mergeCell ref="N187:N188"/>
    <mergeCell ref="L142:M142"/>
    <mergeCell ref="N142:N143"/>
    <mergeCell ref="C147:G147"/>
    <mergeCell ref="D126:D128"/>
    <mergeCell ref="E126:E128"/>
    <mergeCell ref="G126:G128"/>
    <mergeCell ref="C140:R140"/>
    <mergeCell ref="F141:F143"/>
    <mergeCell ref="F186:F188"/>
    <mergeCell ref="G186:G188"/>
    <mergeCell ref="J186:N186"/>
    <mergeCell ref="G172:H172"/>
    <mergeCell ref="G184:H184"/>
    <mergeCell ref="G152:I152"/>
    <mergeCell ref="J152:R153"/>
    <mergeCell ref="H153:I153"/>
    <mergeCell ref="H154:I154"/>
    <mergeCell ref="J154:R155"/>
    <mergeCell ref="H155:I155"/>
    <mergeCell ref="H126:H128"/>
  </mergeCells>
  <phoneticPr fontId="4" type="noConversion"/>
  <dataValidations xWindow="1778" yWindow="730" count="1">
    <dataValidation allowBlank="1" showInputMessage="1" showErrorMessage="1" prompt="&quot;ბიუჯეტის წლიური ალოკაციის&quot; სვეტები არ უნდა შეიცავდეს &quot;დეფიციტი&quot;-ს სვეტში მოცემულ თანხებს" sqref="O119:Q119 P50:R50 P24:R26 O56:R56 O201:R203 T26 P20:Q20 O26 P22:R22" xr:uid="{00000000-0002-0000-0000-000000000000}"/>
  </dataValidations>
  <hyperlinks>
    <hyperlink ref="E201" r:id="rId1" xr:uid="{00000000-0004-0000-0000-000000000000}"/>
    <hyperlink ref="E202" r:id="rId2" xr:uid="{00000000-0004-0000-0000-000001000000}"/>
    <hyperlink ref="E203" r:id="rId3" xr:uid="{00000000-0004-0000-0000-000002000000}"/>
    <hyperlink ref="J225" r:id="rId4" xr:uid="{00000000-0004-0000-0000-000003000000}"/>
  </hyperlinks>
  <pageMargins left="0.25" right="0.25" top="0.25" bottom="0.25" header="0" footer="0"/>
  <pageSetup paperSize="8" scale="28"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2024-2027</vt:lpstr>
      <vt:lpstr>'2024-2027'!Print_Area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Tskhvaradze</dc:creator>
  <cp:lastModifiedBy>Natia Berdzenishvili</cp:lastModifiedBy>
  <cp:lastPrinted>2024-05-14T07:20:14Z</cp:lastPrinted>
  <dcterms:created xsi:type="dcterms:W3CDTF">2015-06-05T18:17:20Z</dcterms:created>
  <dcterms:modified xsi:type="dcterms:W3CDTF">2024-05-23T13:21:09Z</dcterms:modified>
</cp:coreProperties>
</file>